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3035" activeTab="0"/>
  </bookViews>
  <sheets>
    <sheet name="Feuil1" sheetId="1" r:id="rId1"/>
    <sheet name="Feuil2" sheetId="2" r:id="rId2"/>
    <sheet name="Feuil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<sst xmlns="http://schemas.openxmlformats.org/spreadsheetml/2006/main" count="345" uniqueCount="192">
  <si>
    <t>BULLETIN DE VEILLE HYDROLOGIQUE &amp; PIEZOMETRIQUE</t>
  </si>
  <si>
    <t xml:space="preserve">Période du 25/05/11 au 31/05/11 </t>
  </si>
  <si>
    <t>Rivières</t>
  </si>
  <si>
    <t>Stations</t>
  </si>
  <si>
    <t>Année de mise en service</t>
  </si>
  <si>
    <t xml:space="preserve">Débit moyen m³/s </t>
  </si>
  <si>
    <t>Module    m³/s</t>
  </si>
  <si>
    <t xml:space="preserve">Débit moyen journalier mini du mois </t>
  </si>
  <si>
    <t>VCN 3 hebdo période du :</t>
  </si>
  <si>
    <t>VCN3                2 ans</t>
  </si>
  <si>
    <t>VCN3               5 ans</t>
  </si>
  <si>
    <t>VCN3               10 ans</t>
  </si>
  <si>
    <t>Nappes</t>
  </si>
  <si>
    <t>Profondeur</t>
  </si>
  <si>
    <t>prof. Moy. du mois</t>
  </si>
  <si>
    <t>Niveau moyen mini du mois</t>
  </si>
  <si>
    <t>Prof. de pré alerte</t>
  </si>
  <si>
    <t>Prof. Indicative alerte</t>
  </si>
  <si>
    <t>Classes fréquentielle</t>
  </si>
  <si>
    <t>de mai</t>
  </si>
  <si>
    <t>MAI</t>
  </si>
  <si>
    <t>QJ - 6</t>
  </si>
  <si>
    <t>QJ - 5</t>
  </si>
  <si>
    <t>QJ - 4</t>
  </si>
  <si>
    <t>QJ - 3</t>
  </si>
  <si>
    <t>QJ - 2</t>
  </si>
  <si>
    <t>QJ - 1</t>
  </si>
  <si>
    <t>Dernier QJ disposnible (également copié dans le débit moyen)</t>
  </si>
  <si>
    <t>VCN 3 (QJ - 6 à QJ - 4)</t>
  </si>
  <si>
    <t>VCN 3 (QJ - 5 à QJ - 3)</t>
  </si>
  <si>
    <t>VCN 3 etc…</t>
  </si>
  <si>
    <t>VCN 3 (QJ - 2 dernier QJ)</t>
  </si>
  <si>
    <t>VNC 3 mini hebdo</t>
  </si>
  <si>
    <t>Module</t>
  </si>
  <si>
    <t>5ème module</t>
  </si>
  <si>
    <t>10ème module</t>
  </si>
  <si>
    <t>Rivières de la Haute Chaîne (départements du Doubs et du Jura)</t>
  </si>
  <si>
    <t>mini</t>
  </si>
  <si>
    <t>année</t>
  </si>
  <si>
    <t>Doubs</t>
  </si>
  <si>
    <t>Mouthe (25)</t>
  </si>
  <si>
    <t>Labergement Ste Marie (25)</t>
  </si>
  <si>
    <t>_</t>
  </si>
  <si>
    <t xml:space="preserve"> </t>
  </si>
  <si>
    <t>Pontarlier (25)</t>
  </si>
  <si>
    <t>Goumois (25)</t>
  </si>
  <si>
    <t>Drugeon</t>
  </si>
  <si>
    <t>Vuillecin (25)</t>
  </si>
  <si>
    <t>Rivière Drugeon (25)</t>
  </si>
  <si>
    <t>X</t>
  </si>
  <si>
    <t>Tacon</t>
  </si>
  <si>
    <t>St Claude (39)</t>
  </si>
  <si>
    <t>Bienne</t>
  </si>
  <si>
    <t>Morez (39)</t>
  </si>
  <si>
    <t xml:space="preserve">Nappe alluvions Arlier/Drugeon </t>
  </si>
  <si>
    <t>Pré alerte</t>
  </si>
  <si>
    <t>Alerte</t>
  </si>
  <si>
    <t>Nappes et rivières du plateau calcaire jurassien (départements du Doubs et du Jura)</t>
  </si>
  <si>
    <t>Dessoubre</t>
  </si>
  <si>
    <t>St Hippolyte (25)</t>
  </si>
  <si>
    <t>Gland</t>
  </si>
  <si>
    <t>Meslières (25)</t>
  </si>
  <si>
    <t>Loue</t>
  </si>
  <si>
    <t>Vuillafans (25)</t>
  </si>
  <si>
    <t>Chenecey-Buillon (25)</t>
  </si>
  <si>
    <t>Champagne/Loue (39)</t>
  </si>
  <si>
    <t>Furieuse</t>
  </si>
  <si>
    <t>Salins (39)</t>
  </si>
  <si>
    <t>Cuisance</t>
  </si>
  <si>
    <t>Mesnay (39)</t>
  </si>
  <si>
    <t>Seille</t>
  </si>
  <si>
    <t>Voiteur [aval] (39)</t>
  </si>
  <si>
    <t>Voiteur (39)</t>
  </si>
  <si>
    <t>Brenne</t>
  </si>
  <si>
    <t>Sellières (39)</t>
  </si>
  <si>
    <t>Vallière</t>
  </si>
  <si>
    <t>Lons le Saunier (39)</t>
  </si>
  <si>
    <t>Saine</t>
  </si>
  <si>
    <t>Syam (39)</t>
  </si>
  <si>
    <t>Ain</t>
  </si>
  <si>
    <t>Bourg de Sirod (39)</t>
  </si>
  <si>
    <t>Angillon</t>
  </si>
  <si>
    <t>Champagnole (39)</t>
  </si>
  <si>
    <t>Hérisson</t>
  </si>
  <si>
    <t>Doucier (39)</t>
  </si>
  <si>
    <t>Jeurre (39)</t>
  </si>
  <si>
    <t>Nappe calcaire du jurassique</t>
  </si>
  <si>
    <t>Crançot (39)</t>
  </si>
  <si>
    <t>pas de données</t>
  </si>
  <si>
    <t>Nappes et rivières des basses vallées du Doubs et de l'Ognon (département du Doubs, du Jura et de la Haute Saône)</t>
  </si>
  <si>
    <t>Clauge</t>
  </si>
  <si>
    <t>La Loye (39)</t>
  </si>
  <si>
    <t>Neublans (39)</t>
  </si>
  <si>
    <t>Scey</t>
  </si>
  <si>
    <t>Beveuge (70)</t>
  </si>
  <si>
    <t>Ognon</t>
  </si>
  <si>
    <t>Bonnal (70)</t>
  </si>
  <si>
    <t>Pin (70)</t>
  </si>
  <si>
    <t>Pin (25)</t>
  </si>
  <si>
    <t>Pesmes (70)</t>
  </si>
  <si>
    <t>Mathay (25)</t>
  </si>
  <si>
    <t>Besançon (25)</t>
  </si>
  <si>
    <t>Nappe alluvions Doubs</t>
  </si>
  <si>
    <t>Molay (39)</t>
  </si>
  <si>
    <t>Branne (25)</t>
  </si>
  <si>
    <t>Nappe alluvions Loue</t>
  </si>
  <si>
    <t>Arc et Senans (25)</t>
  </si>
  <si>
    <t>Nappe alluvions plaine Bletterans</t>
  </si>
  <si>
    <t>Desnes (39)</t>
  </si>
  <si>
    <t>Montferrand (25)</t>
  </si>
  <si>
    <t>Rivières du bassin versant de l'Allan (Départements du Doubs et du Territoire de Belfort)</t>
  </si>
  <si>
    <t>St Nicolas</t>
  </si>
  <si>
    <t>Rougemont le Château (90)</t>
  </si>
  <si>
    <t>Bourbeuse</t>
  </si>
  <si>
    <t>Froidefontaine (90)</t>
  </si>
  <si>
    <t>Allan</t>
  </si>
  <si>
    <t>Fesches-le-Chatel (25)</t>
  </si>
  <si>
    <t>Allaine</t>
  </si>
  <si>
    <t>Joncherey (90)</t>
  </si>
  <si>
    <t>Savoureuse</t>
  </si>
  <si>
    <t>Giromagny (90)</t>
  </si>
  <si>
    <t>Belfort (90)</t>
  </si>
  <si>
    <t>Vieux charmont (25)</t>
  </si>
  <si>
    <t>Rhome</t>
  </si>
  <si>
    <t>Lachapelle/Chaux (90)</t>
  </si>
  <si>
    <t>panne</t>
  </si>
  <si>
    <t>Rosemontoise</t>
  </si>
  <si>
    <t>Rougegoutte (90)</t>
  </si>
  <si>
    <t>Rupt</t>
  </si>
  <si>
    <t>Dung (25)</t>
  </si>
  <si>
    <t>Nappe alluviale de la Savoureuse</t>
  </si>
  <si>
    <t>Valdoie (90)</t>
  </si>
  <si>
    <t>Rivières vosgiennes et de la dépression vosgienne (département de la Haute Saône)</t>
  </si>
  <si>
    <t>Breuchin</t>
  </si>
  <si>
    <t>La Proiselière (70)</t>
  </si>
  <si>
    <t>Semouse</t>
  </si>
  <si>
    <t>St Loup/Semouse (70)</t>
  </si>
  <si>
    <t>Combeauté</t>
  </si>
  <si>
    <t>Val-D'Ajol (88)</t>
  </si>
  <si>
    <t>Val-D'Ajol (70)</t>
  </si>
  <si>
    <t>Lanterne</t>
  </si>
  <si>
    <t>Fleurey (70)</t>
  </si>
  <si>
    <t>Fourguenons (70)</t>
  </si>
  <si>
    <t>Montessaux (70)</t>
  </si>
  <si>
    <t>Rahin</t>
  </si>
  <si>
    <t>Plancher-Bas (70)</t>
  </si>
  <si>
    <t>Nappe alluviale Breuchin</t>
  </si>
  <si>
    <t>Breuches (70)</t>
  </si>
  <si>
    <t>Nappe des grès du trias</t>
  </si>
  <si>
    <t>Magnoncourt (70)</t>
  </si>
  <si>
    <t>Rivières du plateau haut de saonois (département de la Haute Saône)</t>
  </si>
  <si>
    <t>Romaine</t>
  </si>
  <si>
    <t>Maizières (70)</t>
  </si>
  <si>
    <t>La Morthe</t>
  </si>
  <si>
    <t>Saint Broing (70)</t>
  </si>
  <si>
    <t>Colombine</t>
  </si>
  <si>
    <t>Frotey (70)</t>
  </si>
  <si>
    <t>Batard</t>
  </si>
  <si>
    <t>Villeparois (70)</t>
  </si>
  <si>
    <t>Durgeon</t>
  </si>
  <si>
    <t>Colombier 70)</t>
  </si>
  <si>
    <t>Sorans (70)</t>
  </si>
  <si>
    <t>Saône amont (département de la Haute Saône)</t>
  </si>
  <si>
    <t>Saône</t>
  </si>
  <si>
    <t>Cendrecourt (70)</t>
  </si>
  <si>
    <t>Ray-sur-Saône (70)</t>
  </si>
  <si>
    <t>Monthureux (88)</t>
  </si>
  <si>
    <t>Coney</t>
  </si>
  <si>
    <t>Fontenoy (88)</t>
  </si>
  <si>
    <t>Gourgeonne</t>
  </si>
  <si>
    <t>Tincey (70)</t>
  </si>
  <si>
    <t>Salon</t>
  </si>
  <si>
    <t>Denèvre (70)</t>
  </si>
  <si>
    <t>Module:</t>
  </si>
  <si>
    <t>débit moyen interannuel</t>
  </si>
  <si>
    <t xml:space="preserve">VCN 3 : </t>
  </si>
  <si>
    <t>débit moyen minimal sur 3 jours consécutifs</t>
  </si>
  <si>
    <t xml:space="preserve">VCN3 2, 5 et 10 : </t>
  </si>
  <si>
    <t>débit moyen minimal sur 3 jours consécutifs de période de retour 2, 5 et 10 ans pour le mois considéré</t>
  </si>
  <si>
    <t xml:space="preserve">débit moyen journalier &lt; 1/5ème du module ou VCN 3 inférieure au VCN 3 2 du mois considéré </t>
  </si>
  <si>
    <t>débit moyen journalier &lt; 1/10ème du module ou VCN 3 inférieure au VCN 3 5 du mois considéré</t>
  </si>
  <si>
    <t xml:space="preserve">Légende des classes fréquentielles </t>
  </si>
  <si>
    <r>
      <t xml:space="preserve"> très inférieur à la normale : </t>
    </r>
    <r>
      <rPr>
        <b/>
        <sz val="8"/>
        <rFont val="Arial"/>
        <family val="2"/>
      </rPr>
      <t xml:space="preserve">code 1 </t>
    </r>
  </si>
  <si>
    <t>niveau moyen mensuel inférieur ou égal à la décennale sèche du même mois (quantile 10 %)</t>
  </si>
  <si>
    <r>
      <t xml:space="preserve"> </t>
    </r>
    <r>
      <rPr>
        <sz val="8"/>
        <color indexed="8"/>
        <rFont val="Arial"/>
        <family val="2"/>
      </rPr>
      <t xml:space="preserve">inférieur à la normale : </t>
    </r>
    <r>
      <rPr>
        <b/>
        <sz val="8"/>
        <color indexed="8"/>
        <rFont val="Arial"/>
        <family val="2"/>
      </rPr>
      <t>code 2</t>
    </r>
  </si>
  <si>
    <t>niveau moyen mensuel supérieur à la décennale sèche (quantile 10 %) et inférieur ou égal au quantile 40 % du même mois</t>
  </si>
  <si>
    <r>
      <t>niveau normal :</t>
    </r>
    <r>
      <rPr>
        <b/>
        <sz val="8"/>
        <color indexed="8"/>
        <rFont val="Arial"/>
        <family val="2"/>
      </rPr>
      <t xml:space="preserve">                code 3</t>
    </r>
  </si>
  <si>
    <t>niveau moyen mensuel supérieur au quantile 40 % et inférieur au quantile 60 % du même mois</t>
  </si>
  <si>
    <r>
      <t>supérieur à la normale :</t>
    </r>
    <r>
      <rPr>
        <b/>
        <sz val="8"/>
        <color indexed="8"/>
        <rFont val="Arial"/>
        <family val="2"/>
      </rPr>
      <t xml:space="preserve"> code 4</t>
    </r>
  </si>
  <si>
    <t>niveau moyen mensuel supérieur au quantile 60 % et inférieur au quantile 90 % du même mois</t>
  </si>
  <si>
    <r>
      <t>très supérieur à la normale :</t>
    </r>
    <r>
      <rPr>
        <b/>
        <sz val="8"/>
        <color indexed="9"/>
        <rFont val="Arial"/>
        <family val="2"/>
      </rPr>
      <t xml:space="preserve"> code 5</t>
    </r>
  </si>
  <si>
    <t>niveau moyen mensuel supérieur ou égal à la décennale humide du même mois (quantile 90 %)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</si>
</sst>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27">
    <font>
      <sz val="10"/>
      <name val="Arial"/>
      <family val="0"/>
    </font>
    <font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b/>
      <sz val="14"/>
      <color indexed="17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" fontId="8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164" fontId="6" fillId="4" borderId="0" xfId="0" applyNumberFormat="1" applyFont="1" applyFill="1" applyAlignment="1">
      <alignment horizontal="center" vertical="center" wrapText="1"/>
    </xf>
    <xf numFmtId="164" fontId="13" fillId="5" borderId="16" xfId="0" applyNumberFormat="1" applyFont="1" applyFill="1" applyBorder="1" applyAlignment="1">
      <alignment horizontal="center" vertical="top" wrapText="1"/>
    </xf>
    <xf numFmtId="164" fontId="14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164" fontId="1" fillId="0" borderId="20" xfId="0" applyNumberFormat="1" applyFont="1" applyBorder="1" applyAlignment="1">
      <alignment vertical="center"/>
    </xf>
    <xf numFmtId="14" fontId="1" fillId="0" borderId="2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64" fontId="6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" fillId="0" borderId="24" xfId="0" applyFont="1" applyBorder="1" applyAlignment="1">
      <alignment/>
    </xf>
    <xf numFmtId="0" fontId="0" fillId="7" borderId="0" xfId="0" applyFill="1" applyAlignment="1">
      <alignment/>
    </xf>
    <xf numFmtId="164" fontId="3" fillId="7" borderId="24" xfId="0" applyNumberFormat="1" applyFont="1" applyFill="1" applyBorder="1" applyAlignment="1">
      <alignment horizontal="center"/>
    </xf>
    <xf numFmtId="164" fontId="4" fillId="6" borderId="25" xfId="0" applyNumberFormat="1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6" fillId="3" borderId="0" xfId="0" applyFont="1" applyFill="1" applyAlignment="1">
      <alignment wrapText="1"/>
    </xf>
    <xf numFmtId="0" fontId="16" fillId="6" borderId="25" xfId="0" applyFont="1" applyFill="1" applyBorder="1" applyAlignment="1">
      <alignment horizontal="center" wrapText="1"/>
    </xf>
    <xf numFmtId="164" fontId="1" fillId="0" borderId="0" xfId="0" applyNumberFormat="1" applyFont="1" applyAlignment="1">
      <alignment horizontal="center" vertical="center" wrapText="1"/>
    </xf>
    <xf numFmtId="164" fontId="17" fillId="5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0" fillId="6" borderId="0" xfId="0" applyNumberFormat="1" applyFill="1" applyAlignment="1">
      <alignment/>
    </xf>
    <xf numFmtId="164" fontId="16" fillId="6" borderId="0" xfId="0" applyNumberFormat="1" applyFont="1" applyFill="1" applyAlignment="1">
      <alignment horizontal="right" wrapText="1"/>
    </xf>
    <xf numFmtId="164" fontId="18" fillId="6" borderId="25" xfId="0" applyNumberFormat="1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24" xfId="0" applyFont="1" applyFill="1" applyBorder="1" applyAlignment="1">
      <alignment wrapText="1"/>
    </xf>
    <xf numFmtId="0" fontId="16" fillId="6" borderId="24" xfId="0" applyFont="1" applyFill="1" applyBorder="1" applyAlignment="1">
      <alignment horizontal="center" wrapText="1"/>
    </xf>
    <xf numFmtId="164" fontId="1" fillId="0" borderId="26" xfId="0" applyNumberFormat="1" applyFont="1" applyBorder="1" applyAlignment="1">
      <alignment horizontal="center" vertical="center" wrapText="1"/>
    </xf>
    <xf numFmtId="164" fontId="16" fillId="3" borderId="0" xfId="0" applyNumberFormat="1" applyFont="1" applyFill="1" applyAlignment="1">
      <alignment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wrapText="1"/>
    </xf>
    <xf numFmtId="2" fontId="1" fillId="8" borderId="27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9" borderId="2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64" fontId="6" fillId="5" borderId="12" xfId="0" applyNumberFormat="1" applyFont="1" applyFill="1" applyBorder="1" applyAlignment="1">
      <alignment horizontal="center" vertical="center" wrapText="1"/>
    </xf>
    <xf numFmtId="164" fontId="6" fillId="5" borderId="13" xfId="0" applyNumberFormat="1" applyFont="1" applyFill="1" applyBorder="1" applyAlignment="1">
      <alignment horizontal="center" vertical="center" wrapText="1"/>
    </xf>
    <xf numFmtId="2" fontId="10" fillId="5" borderId="13" xfId="0" applyNumberFormat="1" applyFont="1" applyFill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2" fontId="1" fillId="5" borderId="13" xfId="0" applyNumberFormat="1" applyFont="1" applyFill="1" applyBorder="1" applyAlignment="1">
      <alignment horizontal="center" vertical="center" wrapText="1"/>
    </xf>
    <xf numFmtId="164" fontId="1" fillId="5" borderId="29" xfId="0" applyNumberFormat="1" applyFont="1" applyFill="1" applyBorder="1" applyAlignment="1">
      <alignment horizontal="center" vertical="center" wrapText="1"/>
    </xf>
    <xf numFmtId="164" fontId="1" fillId="5" borderId="13" xfId="0" applyNumberFormat="1" applyFont="1" applyFill="1" applyBorder="1" applyAlignment="1">
      <alignment horizontal="center" vertical="center" wrapText="1"/>
    </xf>
    <xf numFmtId="164" fontId="1" fillId="5" borderId="1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vertical="center" wrapText="1"/>
    </xf>
    <xf numFmtId="164" fontId="0" fillId="7" borderId="0" xfId="0" applyNumberFormat="1" applyFill="1" applyAlignment="1">
      <alignment/>
    </xf>
    <xf numFmtId="164" fontId="20" fillId="7" borderId="24" xfId="0" applyNumberFormat="1" applyFont="1" applyFill="1" applyBorder="1" applyAlignment="1">
      <alignment horizontal="center" vertical="center" wrapText="1"/>
    </xf>
    <xf numFmtId="164" fontId="17" fillId="6" borderId="25" xfId="0" applyNumberFormat="1" applyFont="1" applyFill="1" applyBorder="1" applyAlignment="1">
      <alignment horizontal="center" vertical="center" wrapText="1"/>
    </xf>
    <xf numFmtId="164" fontId="1" fillId="7" borderId="0" xfId="0" applyNumberFormat="1" applyFont="1" applyFill="1" applyAlignment="1">
      <alignment horizontal="center" vertical="center" wrapText="1"/>
    </xf>
    <xf numFmtId="164" fontId="17" fillId="7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vertical="center"/>
    </xf>
    <xf numFmtId="2" fontId="10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vertical="center"/>
    </xf>
    <xf numFmtId="164" fontId="1" fillId="0" borderId="2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20" fillId="7" borderId="24" xfId="0" applyNumberFormat="1" applyFont="1" applyFill="1" applyBorder="1" applyAlignment="1">
      <alignment horizontal="center" vertical="center"/>
    </xf>
    <xf numFmtId="164" fontId="17" fillId="6" borderId="25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7" fillId="5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6" fillId="0" borderId="25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2" fontId="15" fillId="5" borderId="0" xfId="0" applyNumberFormat="1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64" fontId="6" fillId="0" borderId="20" xfId="0" applyNumberFormat="1" applyFont="1" applyFill="1" applyBorder="1" applyAlignment="1">
      <alignment horizontal="left" vertical="center"/>
    </xf>
    <xf numFmtId="164" fontId="1" fillId="0" borderId="20" xfId="0" applyNumberFormat="1" applyFont="1" applyFill="1" applyBorder="1" applyAlignment="1">
      <alignment horizontal="left" vertical="center"/>
    </xf>
    <xf numFmtId="2" fontId="15" fillId="0" borderId="20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left" vertical="center"/>
    </xf>
    <xf numFmtId="164" fontId="1" fillId="0" borderId="21" xfId="0" applyNumberFormat="1" applyFont="1" applyFill="1" applyBorder="1" applyAlignment="1">
      <alignment horizontal="left" vertical="center"/>
    </xf>
    <xf numFmtId="164" fontId="1" fillId="0" borderId="23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2" fontId="15" fillId="0" borderId="2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  <protection hidden="1"/>
    </xf>
    <xf numFmtId="164" fontId="22" fillId="5" borderId="0" xfId="0" applyNumberFormat="1" applyFont="1" applyFill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1" fillId="8" borderId="5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2" fontId="15" fillId="0" borderId="3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2" fontId="1" fillId="9" borderId="0" xfId="0" applyNumberFormat="1" applyFont="1" applyFill="1" applyAlignment="1">
      <alignment horizontal="center" vertical="center" wrapText="1"/>
    </xf>
    <xf numFmtId="1" fontId="1" fillId="8" borderId="26" xfId="0" applyNumberFormat="1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164" fontId="0" fillId="6" borderId="11" xfId="0" applyNumberFormat="1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16" fillId="6" borderId="24" xfId="0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 wrapText="1"/>
    </xf>
    <xf numFmtId="164" fontId="6" fillId="5" borderId="0" xfId="0" applyNumberFormat="1" applyFont="1" applyFill="1" applyBorder="1" applyAlignment="1">
      <alignment vertical="center" wrapText="1"/>
    </xf>
    <xf numFmtId="0" fontId="1" fillId="5" borderId="0" xfId="0" applyNumberFormat="1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164" fontId="1" fillId="6" borderId="5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8" fillId="5" borderId="0" xfId="0" applyNumberFormat="1" applyFont="1" applyFill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164" fontId="16" fillId="6" borderId="11" xfId="0" applyNumberFormat="1" applyFont="1" applyFill="1" applyBorder="1" applyAlignment="1">
      <alignment wrapText="1"/>
    </xf>
    <xf numFmtId="164" fontId="16" fillId="6" borderId="0" xfId="0" applyNumberFormat="1" applyFont="1" applyFill="1" applyBorder="1" applyAlignment="1">
      <alignment wrapText="1"/>
    </xf>
    <xf numFmtId="0" fontId="15" fillId="0" borderId="24" xfId="0" applyFont="1" applyFill="1" applyBorder="1" applyAlignment="1">
      <alignment horizontal="center" vertical="center" wrapText="1"/>
    </xf>
    <xf numFmtId="164" fontId="17" fillId="6" borderId="0" xfId="0" applyNumberFormat="1" applyFont="1" applyFill="1" applyBorder="1" applyAlignment="1">
      <alignment horizontal="center" vertical="center" wrapText="1"/>
    </xf>
    <xf numFmtId="2" fontId="1" fillId="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" fontId="1" fillId="12" borderId="26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164" fontId="18" fillId="6" borderId="34" xfId="0" applyNumberFormat="1" applyFont="1" applyFill="1" applyBorder="1" applyAlignment="1">
      <alignment horizontal="center" vertical="center" wrapText="1"/>
    </xf>
    <xf numFmtId="2" fontId="6" fillId="5" borderId="12" xfId="0" applyNumberFormat="1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vertical="center" wrapText="1"/>
    </xf>
    <xf numFmtId="0" fontId="1" fillId="5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4" fillId="7" borderId="0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13" borderId="5" xfId="0" applyFont="1" applyFill="1" applyBorder="1" applyAlignment="1">
      <alignment vertical="center" wrapText="1"/>
    </xf>
    <xf numFmtId="0" fontId="1" fillId="14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15" borderId="18" xfId="0" applyFont="1" applyFill="1" applyBorder="1" applyAlignment="1">
      <alignment horizontal="center" vertical="center" wrapText="1"/>
    </xf>
    <xf numFmtId="0" fontId="21" fillId="16" borderId="18" xfId="0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1">
    <dxf>
      <fill>
        <patternFill patternType="solid">
          <fgColor rgb="FFFFFF00"/>
          <bgColor rgb="FFFFFF00"/>
        </patternFill>
      </fill>
      <border/>
    </dxf>
    <dxf>
      <fill>
        <patternFill patternType="solid">
          <fgColor rgb="FF993300"/>
          <bgColor rgb="FFFF0000"/>
        </patternFill>
      </fill>
      <border/>
    </dxf>
    <dxf>
      <border/>
    </dxf>
    <dxf>
      <font>
        <b val="0"/>
        <color rgb="FF000000"/>
      </font>
      <fill>
        <patternFill patternType="solid">
          <fgColor rgb="FFFFFF00"/>
          <bgColor rgb="FFFFFF00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 patternType="solid">
          <fgColor rgb="FFFFFFCC"/>
          <bgColor rgb="FFFFFFFF"/>
        </patternFill>
      </fill>
      <border/>
    </dxf>
    <dxf>
      <fill>
        <patternFill patternType="solid">
          <fgColor rgb="FF33CCCC"/>
          <bgColor rgb="FF00FF00"/>
        </patternFill>
      </fill>
      <border/>
    </dxf>
    <dxf>
      <fill>
        <patternFill>
          <bgColor rgb="FFFFFF00"/>
        </patternFill>
      </fill>
      <border/>
    </dxf>
    <dxf>
      <font>
        <color rgb="FF000000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J173"/>
  <sheetViews>
    <sheetView tabSelected="1" workbookViewId="0" topLeftCell="A4">
      <selection activeCell="K10" sqref="K10"/>
    </sheetView>
  </sheetViews>
  <sheetFormatPr defaultColWidth="11.421875" defaultRowHeight="12.75"/>
  <cols>
    <col min="1" max="1" width="3.7109375" style="1" customWidth="1"/>
    <col min="2" max="2" width="16.140625" style="1" customWidth="1"/>
    <col min="3" max="3" width="19.8515625" style="1" customWidth="1"/>
    <col min="4" max="4" width="10.421875" style="2" customWidth="1"/>
    <col min="5" max="5" width="10.7109375" style="3" customWidth="1"/>
    <col min="6" max="6" width="10.57421875" style="4" customWidth="1"/>
    <col min="7" max="7" width="7.7109375" style="2" customWidth="1"/>
    <col min="8" max="8" width="7.7109375" style="4" customWidth="1"/>
    <col min="9" max="9" width="8.28125" style="4" customWidth="1"/>
    <col min="10" max="11" width="10.7109375" style="1" customWidth="1"/>
    <col min="12" max="13" width="9.7109375" style="4" customWidth="1"/>
    <col min="14" max="14" width="10.28125" style="4" customWidth="1"/>
    <col min="15" max="15" width="3.00390625" style="1" customWidth="1"/>
    <col min="16" max="16" width="12.57421875" style="5" hidden="1" customWidth="1"/>
    <col min="17" max="17" width="20.00390625" style="1" hidden="1" customWidth="1"/>
    <col min="18" max="18" width="7.421875" style="7" hidden="1" customWidth="1"/>
    <col min="19" max="20" width="8.00390625" style="7" hidden="1" customWidth="1"/>
    <col min="21" max="21" width="7.8515625" style="7" hidden="1" customWidth="1"/>
    <col min="22" max="22" width="8.00390625" style="7" hidden="1" customWidth="1"/>
    <col min="23" max="23" width="7.7109375" style="7" hidden="1" customWidth="1"/>
    <col min="24" max="24" width="10.7109375" style="277" hidden="1" customWidth="1"/>
    <col min="25" max="25" width="1.8515625" style="7" hidden="1" customWidth="1"/>
    <col min="26" max="26" width="11.57421875" style="2" hidden="1" customWidth="1"/>
    <col min="27" max="27" width="0" style="2" hidden="1" customWidth="1"/>
    <col min="28" max="28" width="7.57421875" style="2" hidden="1" customWidth="1"/>
    <col min="29" max="29" width="6.57421875" style="2" hidden="1" customWidth="1"/>
    <col min="30" max="30" width="14.28125" style="2" hidden="1" customWidth="1"/>
    <col min="31" max="31" width="11.00390625" style="2" hidden="1" customWidth="1"/>
    <col min="32" max="32" width="2.28125" style="8" hidden="1" customWidth="1"/>
    <col min="33" max="33" width="9.57421875" style="2" hidden="1" customWidth="1"/>
    <col min="34" max="34" width="8.8515625" style="2" hidden="1" customWidth="1"/>
    <col min="35" max="35" width="10.421875" style="2" hidden="1" customWidth="1"/>
    <col min="36" max="16384" width="11.421875" style="1" customWidth="1"/>
  </cols>
  <sheetData>
    <row r="1" spans="18:24" ht="12.75" thickBot="1">
      <c r="R1" s="4"/>
      <c r="S1" s="4"/>
      <c r="T1" s="4"/>
      <c r="U1" s="4"/>
      <c r="V1" s="4"/>
      <c r="W1" s="4"/>
      <c r="X1" s="6"/>
    </row>
    <row r="2" spans="2:24" ht="11.25" customHeight="1">
      <c r="B2" s="9"/>
      <c r="C2" s="10"/>
      <c r="D2" s="11"/>
      <c r="E2" s="12"/>
      <c r="F2" s="13"/>
      <c r="G2" s="11"/>
      <c r="H2" s="13"/>
      <c r="I2" s="13"/>
      <c r="J2" s="10"/>
      <c r="K2" s="10"/>
      <c r="L2" s="13"/>
      <c r="M2" s="13"/>
      <c r="N2" s="14"/>
      <c r="R2" s="4"/>
      <c r="S2" s="4"/>
      <c r="T2" s="4"/>
      <c r="U2" s="4"/>
      <c r="V2" s="4"/>
      <c r="W2" s="4"/>
      <c r="X2" s="6"/>
    </row>
    <row r="3" spans="2:24" ht="13.5" customHeight="1"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  <c r="P3" s="17"/>
      <c r="R3" s="4"/>
      <c r="S3" s="4"/>
      <c r="T3" s="4"/>
      <c r="U3" s="4"/>
      <c r="V3" s="4"/>
      <c r="W3" s="4"/>
      <c r="X3" s="6"/>
    </row>
    <row r="4" spans="2:24" ht="13.5" customHeight="1"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6"/>
      <c r="P4" s="17"/>
      <c r="R4" s="4"/>
      <c r="S4" s="4"/>
      <c r="T4" s="4"/>
      <c r="U4" s="4"/>
      <c r="V4" s="4"/>
      <c r="W4" s="4"/>
      <c r="X4" s="6"/>
    </row>
    <row r="5" spans="2:24" ht="9" customHeight="1">
      <c r="B5" s="19"/>
      <c r="C5" s="20"/>
      <c r="D5" s="20"/>
      <c r="E5" s="20"/>
      <c r="F5" s="20"/>
      <c r="G5" s="20"/>
      <c r="H5" s="21"/>
      <c r="I5" s="21"/>
      <c r="J5" s="20"/>
      <c r="K5" s="20"/>
      <c r="L5" s="21"/>
      <c r="M5" s="21"/>
      <c r="N5" s="22"/>
      <c r="O5" s="16"/>
      <c r="P5" s="17"/>
      <c r="R5" s="4"/>
      <c r="S5" s="4"/>
      <c r="T5" s="4"/>
      <c r="U5" s="4"/>
      <c r="V5" s="4"/>
      <c r="W5" s="4"/>
      <c r="X5" s="6"/>
    </row>
    <row r="6" spans="2:24" ht="13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6"/>
      <c r="P6" s="17"/>
      <c r="R6" s="4"/>
      <c r="S6" s="4"/>
      <c r="T6" s="4"/>
      <c r="U6" s="4"/>
      <c r="V6" s="4"/>
      <c r="W6" s="4"/>
      <c r="X6" s="6"/>
    </row>
    <row r="7" spans="2:35" s="2" customFormat="1" ht="33" customHeight="1">
      <c r="B7" s="24" t="s">
        <v>2</v>
      </c>
      <c r="C7" s="25" t="s">
        <v>3</v>
      </c>
      <c r="D7" s="26" t="s">
        <v>4</v>
      </c>
      <c r="E7" s="27" t="s">
        <v>5</v>
      </c>
      <c r="F7" s="27" t="s">
        <v>5</v>
      </c>
      <c r="G7" s="25" t="s">
        <v>6</v>
      </c>
      <c r="H7" s="28" t="s">
        <v>7</v>
      </c>
      <c r="I7" s="28"/>
      <c r="J7" s="25" t="s">
        <v>8</v>
      </c>
      <c r="K7" s="25" t="s">
        <v>8</v>
      </c>
      <c r="L7" s="29" t="s">
        <v>9</v>
      </c>
      <c r="M7" s="27" t="s">
        <v>10</v>
      </c>
      <c r="N7" s="30" t="s">
        <v>11</v>
      </c>
      <c r="O7" s="31"/>
      <c r="P7" s="32"/>
      <c r="R7" s="33">
        <v>40688</v>
      </c>
      <c r="S7" s="33">
        <f aca="true" t="shared" si="0" ref="S7:X7">R7+1</f>
        <v>40689</v>
      </c>
      <c r="T7" s="33">
        <f t="shared" si="0"/>
        <v>40690</v>
      </c>
      <c r="U7" s="33">
        <f t="shared" si="0"/>
        <v>40691</v>
      </c>
      <c r="V7" s="33">
        <f t="shared" si="0"/>
        <v>40692</v>
      </c>
      <c r="W7" s="33">
        <f t="shared" si="0"/>
        <v>40693</v>
      </c>
      <c r="X7" s="33">
        <f t="shared" si="0"/>
        <v>40694</v>
      </c>
      <c r="Y7" s="7"/>
      <c r="Z7" s="34"/>
      <c r="AA7" s="34"/>
      <c r="AB7" s="34"/>
      <c r="AC7" s="34"/>
      <c r="AD7" s="34"/>
      <c r="AE7" s="34"/>
      <c r="AF7" s="8"/>
      <c r="AI7" s="35"/>
    </row>
    <row r="8" spans="2:35" s="2" customFormat="1" ht="33" customHeight="1">
      <c r="B8" s="36" t="s">
        <v>12</v>
      </c>
      <c r="C8" s="37"/>
      <c r="D8" s="38"/>
      <c r="E8" s="39" t="s">
        <v>13</v>
      </c>
      <c r="F8" s="39" t="s">
        <v>13</v>
      </c>
      <c r="G8" s="37" t="s">
        <v>14</v>
      </c>
      <c r="H8" s="40" t="s">
        <v>15</v>
      </c>
      <c r="I8" s="40"/>
      <c r="J8" s="39" t="s">
        <v>13</v>
      </c>
      <c r="K8" s="39" t="s">
        <v>13</v>
      </c>
      <c r="L8" s="41" t="s">
        <v>16</v>
      </c>
      <c r="M8" s="42" t="s">
        <v>17</v>
      </c>
      <c r="N8" s="43" t="s">
        <v>18</v>
      </c>
      <c r="O8" s="31"/>
      <c r="P8" s="32"/>
      <c r="R8" s="33"/>
      <c r="S8" s="33"/>
      <c r="T8" s="33"/>
      <c r="U8" s="33"/>
      <c r="V8" s="33"/>
      <c r="W8" s="33"/>
      <c r="X8" s="33"/>
      <c r="Y8" s="7"/>
      <c r="Z8" s="34"/>
      <c r="AA8" s="34"/>
      <c r="AB8" s="34"/>
      <c r="AC8" s="34"/>
      <c r="AD8" s="34"/>
      <c r="AE8" s="34"/>
      <c r="AF8" s="8"/>
      <c r="AI8" s="35"/>
    </row>
    <row r="9" spans="2:35" ht="22.5" customHeight="1" thickBot="1">
      <c r="B9" s="44"/>
      <c r="C9" s="45"/>
      <c r="D9" s="46"/>
      <c r="E9" s="47">
        <v>40687</v>
      </c>
      <c r="F9" s="48">
        <v>40694</v>
      </c>
      <c r="G9" s="49"/>
      <c r="H9" s="50" t="s">
        <v>19</v>
      </c>
      <c r="I9" s="50"/>
      <c r="J9" s="47">
        <v>40687</v>
      </c>
      <c r="K9" s="48">
        <v>40694</v>
      </c>
      <c r="L9" s="51" t="s">
        <v>20</v>
      </c>
      <c r="M9" s="51"/>
      <c r="N9" s="51"/>
      <c r="O9" s="52"/>
      <c r="P9" s="53"/>
      <c r="Q9" s="54"/>
      <c r="R9" s="55" t="s">
        <v>21</v>
      </c>
      <c r="S9" s="55" t="s">
        <v>22</v>
      </c>
      <c r="T9" s="55" t="s">
        <v>23</v>
      </c>
      <c r="U9" s="55" t="s">
        <v>24</v>
      </c>
      <c r="V9" s="55" t="s">
        <v>25</v>
      </c>
      <c r="W9" s="55" t="s">
        <v>26</v>
      </c>
      <c r="X9" s="56" t="s">
        <v>27</v>
      </c>
      <c r="Y9" s="57"/>
      <c r="Z9" s="58" t="s">
        <v>28</v>
      </c>
      <c r="AA9" s="58" t="s">
        <v>29</v>
      </c>
      <c r="AB9" s="58" t="s">
        <v>30</v>
      </c>
      <c r="AC9" s="59"/>
      <c r="AD9" s="58" t="s">
        <v>31</v>
      </c>
      <c r="AE9" s="60" t="s">
        <v>32</v>
      </c>
      <c r="AF9" s="61"/>
      <c r="AG9" s="62" t="s">
        <v>33</v>
      </c>
      <c r="AH9" s="62" t="s">
        <v>34</v>
      </c>
      <c r="AI9" s="62" t="s">
        <v>35</v>
      </c>
    </row>
    <row r="10" spans="2:35" s="63" customFormat="1" ht="17.25" customHeight="1" thickBot="1">
      <c r="B10" s="64" t="s">
        <v>36</v>
      </c>
      <c r="C10" s="65"/>
      <c r="D10" s="66"/>
      <c r="E10" s="67"/>
      <c r="F10" s="68"/>
      <c r="G10" s="69"/>
      <c r="H10" s="70" t="s">
        <v>37</v>
      </c>
      <c r="I10" s="71" t="s">
        <v>38</v>
      </c>
      <c r="J10" s="67"/>
      <c r="K10" s="65"/>
      <c r="L10" s="72"/>
      <c r="M10" s="67"/>
      <c r="N10" s="73"/>
      <c r="O10" s="74"/>
      <c r="P10" s="75"/>
      <c r="Q10" s="76"/>
      <c r="R10" s="77"/>
      <c r="S10" s="77"/>
      <c r="T10" s="77"/>
      <c r="U10" s="77"/>
      <c r="V10" s="77"/>
      <c r="W10" s="77"/>
      <c r="X10" s="78"/>
      <c r="Y10" s="79"/>
      <c r="Z10" s="80"/>
      <c r="AA10" s="80"/>
      <c r="AB10" s="80"/>
      <c r="AC10" s="80"/>
      <c r="AD10" s="80"/>
      <c r="AE10" s="80"/>
      <c r="AF10" s="8"/>
      <c r="AG10" s="2"/>
      <c r="AH10" s="2"/>
      <c r="AI10" s="2"/>
    </row>
    <row r="11" spans="2:36" s="81" customFormat="1" ht="17.25" customHeight="1">
      <c r="B11" s="82" t="s">
        <v>39</v>
      </c>
      <c r="C11" s="83" t="s">
        <v>40</v>
      </c>
      <c r="D11" s="84">
        <v>1979</v>
      </c>
      <c r="E11" s="85">
        <v>0.186</v>
      </c>
      <c r="F11" s="86">
        <f aca="true" t="shared" si="1" ref="F11:F18">X11</f>
        <v>0.152</v>
      </c>
      <c r="G11" s="87">
        <v>1.78</v>
      </c>
      <c r="H11" s="29">
        <v>0.151</v>
      </c>
      <c r="I11" s="88">
        <v>2010</v>
      </c>
      <c r="J11" s="89">
        <v>0.20299999999999999</v>
      </c>
      <c r="K11" s="90">
        <f aca="true" t="shared" si="2" ref="K11:K18">AE11</f>
        <v>0.15</v>
      </c>
      <c r="L11" s="91">
        <v>0.54</v>
      </c>
      <c r="M11" s="90">
        <v>0.29</v>
      </c>
      <c r="N11" s="92">
        <v>0.21</v>
      </c>
      <c r="O11" s="86"/>
      <c r="P11" s="93" t="s">
        <v>39</v>
      </c>
      <c r="Q11" s="94" t="s">
        <v>40</v>
      </c>
      <c r="R11" s="95">
        <v>0.17</v>
      </c>
      <c r="S11" s="95">
        <v>0.162</v>
      </c>
      <c r="T11" s="95">
        <v>0.158</v>
      </c>
      <c r="U11" s="95">
        <v>0.153</v>
      </c>
      <c r="V11" s="95">
        <v>0.15</v>
      </c>
      <c r="W11" s="95">
        <v>0.148</v>
      </c>
      <c r="X11" s="95">
        <v>0.152</v>
      </c>
      <c r="Y11" s="96"/>
      <c r="Z11" s="97">
        <f aca="true" t="shared" si="3" ref="Z11:AD17">(R11+S11+T11)/3</f>
        <v>0.16333333333333333</v>
      </c>
      <c r="AA11" s="97">
        <f t="shared" si="3"/>
        <v>0.15766666666666665</v>
      </c>
      <c r="AB11" s="97">
        <f t="shared" si="3"/>
        <v>0.15366666666666665</v>
      </c>
      <c r="AC11" s="97">
        <f t="shared" si="3"/>
        <v>0.15033333333333332</v>
      </c>
      <c r="AD11" s="97">
        <f t="shared" si="3"/>
        <v>0.15</v>
      </c>
      <c r="AE11" s="98">
        <f aca="true" t="shared" si="4" ref="AE11:AE18">MIN(Z11:AD11)</f>
        <v>0.15</v>
      </c>
      <c r="AF11" s="99"/>
      <c r="AG11" s="100">
        <f aca="true" t="shared" si="5" ref="AG11:AG18">G11</f>
        <v>1.78</v>
      </c>
      <c r="AH11" s="59">
        <f aca="true" t="shared" si="6" ref="AH11:AH18">AG11/5</f>
        <v>0.356</v>
      </c>
      <c r="AI11" s="59">
        <f aca="true" t="shared" si="7" ref="AI11:AI18">AG11/10</f>
        <v>0.178</v>
      </c>
      <c r="AJ11" s="101"/>
    </row>
    <row r="12" spans="2:35" s="81" customFormat="1" ht="17.25" customHeight="1">
      <c r="B12" s="82"/>
      <c r="C12" s="83" t="s">
        <v>41</v>
      </c>
      <c r="D12" s="84">
        <v>1960</v>
      </c>
      <c r="E12" s="85">
        <v>0.542</v>
      </c>
      <c r="F12" s="86">
        <f t="shared" si="1"/>
        <v>0.425</v>
      </c>
      <c r="G12" s="87">
        <v>4.45</v>
      </c>
      <c r="H12" s="102">
        <v>0.408</v>
      </c>
      <c r="I12" s="88">
        <v>1990</v>
      </c>
      <c r="J12" s="89">
        <v>0.6486666666666666</v>
      </c>
      <c r="K12" s="90">
        <f t="shared" si="2"/>
        <v>0.36366666666666664</v>
      </c>
      <c r="L12" s="91">
        <v>1.3</v>
      </c>
      <c r="M12" s="90">
        <v>0.72</v>
      </c>
      <c r="N12" s="92">
        <v>0.53</v>
      </c>
      <c r="O12" s="86"/>
      <c r="P12" s="93" t="s">
        <v>42</v>
      </c>
      <c r="Q12" s="94" t="s">
        <v>41</v>
      </c>
      <c r="R12" s="103">
        <v>0.441</v>
      </c>
      <c r="S12" s="103">
        <v>0.428</v>
      </c>
      <c r="T12" s="103">
        <v>0.387</v>
      </c>
      <c r="U12" s="103">
        <v>0.378</v>
      </c>
      <c r="V12" s="103">
        <v>0.371</v>
      </c>
      <c r="W12" s="103">
        <v>0.342</v>
      </c>
      <c r="X12" s="104">
        <v>0.425</v>
      </c>
      <c r="Y12" s="105"/>
      <c r="Z12" s="97">
        <f t="shared" si="3"/>
        <v>0.4186666666666667</v>
      </c>
      <c r="AA12" s="97">
        <f t="shared" si="3"/>
        <v>0.39766666666666667</v>
      </c>
      <c r="AB12" s="97">
        <f t="shared" si="3"/>
        <v>0.3786666666666667</v>
      </c>
      <c r="AC12" s="97">
        <f t="shared" si="3"/>
        <v>0.36366666666666664</v>
      </c>
      <c r="AD12" s="97">
        <f t="shared" si="3"/>
        <v>0.37933333333333336</v>
      </c>
      <c r="AE12" s="98">
        <f t="shared" si="4"/>
        <v>0.36366666666666664</v>
      </c>
      <c r="AF12" s="99"/>
      <c r="AG12" s="100">
        <f t="shared" si="5"/>
        <v>4.45</v>
      </c>
      <c r="AH12" s="59">
        <f t="shared" si="6"/>
        <v>0.89</v>
      </c>
      <c r="AI12" s="59">
        <f t="shared" si="7"/>
        <v>0.445</v>
      </c>
    </row>
    <row r="13" spans="2:35" s="81" customFormat="1" ht="19.5" customHeight="1">
      <c r="B13" s="82" t="s">
        <v>43</v>
      </c>
      <c r="C13" s="83" t="s">
        <v>44</v>
      </c>
      <c r="D13" s="84">
        <v>1957</v>
      </c>
      <c r="E13" s="85">
        <v>1.13</v>
      </c>
      <c r="F13" s="86">
        <f t="shared" si="1"/>
        <v>1.01</v>
      </c>
      <c r="G13" s="87">
        <v>7.89</v>
      </c>
      <c r="H13" s="102">
        <v>0.39</v>
      </c>
      <c r="I13" s="88">
        <v>1960</v>
      </c>
      <c r="J13" s="89">
        <v>1.1566666666666665</v>
      </c>
      <c r="K13" s="90">
        <f t="shared" si="2"/>
        <v>0.98</v>
      </c>
      <c r="L13" s="91">
        <v>3</v>
      </c>
      <c r="M13" s="90">
        <v>1.7</v>
      </c>
      <c r="N13" s="92">
        <v>1.3</v>
      </c>
      <c r="O13" s="86"/>
      <c r="P13" s="93" t="s">
        <v>42</v>
      </c>
      <c r="Q13" s="94" t="s">
        <v>44</v>
      </c>
      <c r="R13" s="106">
        <v>1.04</v>
      </c>
      <c r="S13" s="107">
        <v>1.04</v>
      </c>
      <c r="T13" s="107">
        <v>0.985</v>
      </c>
      <c r="U13" s="107">
        <v>0.98</v>
      </c>
      <c r="V13" s="107">
        <v>0.98</v>
      </c>
      <c r="W13" s="107">
        <v>0.98</v>
      </c>
      <c r="X13" s="108">
        <v>1.01</v>
      </c>
      <c r="Y13" s="109"/>
      <c r="Z13" s="97">
        <f t="shared" si="3"/>
        <v>1.0216666666666667</v>
      </c>
      <c r="AA13" s="97">
        <f t="shared" si="3"/>
        <v>1.0016666666666667</v>
      </c>
      <c r="AB13" s="97">
        <f t="shared" si="3"/>
        <v>0.9816666666666666</v>
      </c>
      <c r="AC13" s="97">
        <f t="shared" si="3"/>
        <v>0.98</v>
      </c>
      <c r="AD13" s="97">
        <f t="shared" si="3"/>
        <v>0.9899999999999999</v>
      </c>
      <c r="AE13" s="98">
        <f t="shared" si="4"/>
        <v>0.98</v>
      </c>
      <c r="AF13" s="99"/>
      <c r="AG13" s="100">
        <f t="shared" si="5"/>
        <v>7.89</v>
      </c>
      <c r="AH13" s="59">
        <f t="shared" si="6"/>
        <v>1.5779999999999998</v>
      </c>
      <c r="AI13" s="59">
        <f t="shared" si="7"/>
        <v>0.7889999999999999</v>
      </c>
    </row>
    <row r="14" spans="2:35" s="81" customFormat="1" ht="17.25" customHeight="1">
      <c r="B14" s="82" t="s">
        <v>43</v>
      </c>
      <c r="C14" s="83" t="s">
        <v>45</v>
      </c>
      <c r="D14" s="84">
        <v>1956</v>
      </c>
      <c r="E14" s="85">
        <v>4.6</v>
      </c>
      <c r="F14" s="86">
        <f t="shared" si="1"/>
        <v>4.37</v>
      </c>
      <c r="G14" s="87">
        <v>29.4</v>
      </c>
      <c r="H14" s="102">
        <v>3</v>
      </c>
      <c r="I14" s="88">
        <v>1960</v>
      </c>
      <c r="J14" s="89">
        <v>4.516666666666667</v>
      </c>
      <c r="K14" s="90">
        <f t="shared" si="2"/>
        <v>4.35</v>
      </c>
      <c r="L14" s="91">
        <v>9.7</v>
      </c>
      <c r="M14" s="90">
        <v>6.4</v>
      </c>
      <c r="N14" s="92">
        <v>5.1</v>
      </c>
      <c r="O14" s="86"/>
      <c r="P14" s="93" t="s">
        <v>42</v>
      </c>
      <c r="Q14" s="94" t="s">
        <v>45</v>
      </c>
      <c r="R14" s="95">
        <v>4.45</v>
      </c>
      <c r="S14" s="95">
        <v>4.34</v>
      </c>
      <c r="T14" s="95">
        <v>4.26</v>
      </c>
      <c r="U14" s="95">
        <v>4.49</v>
      </c>
      <c r="V14" s="95">
        <v>4.46</v>
      </c>
      <c r="W14" s="95">
        <v>4.45</v>
      </c>
      <c r="X14" s="95">
        <v>4.37</v>
      </c>
      <c r="Y14" s="96" t="s">
        <v>43</v>
      </c>
      <c r="Z14" s="97">
        <f t="shared" si="3"/>
        <v>4.35</v>
      </c>
      <c r="AA14" s="97">
        <f t="shared" si="3"/>
        <v>4.363333333333333</v>
      </c>
      <c r="AB14" s="97">
        <f t="shared" si="3"/>
        <v>4.403333333333333</v>
      </c>
      <c r="AC14" s="97">
        <f t="shared" si="3"/>
        <v>4.466666666666666</v>
      </c>
      <c r="AD14" s="97">
        <f t="shared" si="3"/>
        <v>4.426666666666667</v>
      </c>
      <c r="AE14" s="98">
        <f t="shared" si="4"/>
        <v>4.35</v>
      </c>
      <c r="AF14" s="99"/>
      <c r="AG14" s="100">
        <f t="shared" si="5"/>
        <v>29.4</v>
      </c>
      <c r="AH14" s="59">
        <f t="shared" si="6"/>
        <v>5.88</v>
      </c>
      <c r="AI14" s="59">
        <f t="shared" si="7"/>
        <v>2.94</v>
      </c>
    </row>
    <row r="15" spans="2:35" s="81" customFormat="1" ht="17.25" customHeight="1">
      <c r="B15" s="82" t="s">
        <v>46</v>
      </c>
      <c r="C15" s="83" t="s">
        <v>47</v>
      </c>
      <c r="D15" s="84">
        <v>1967</v>
      </c>
      <c r="E15" s="85">
        <v>0.742</v>
      </c>
      <c r="F15" s="86">
        <f t="shared" si="1"/>
        <v>0.437</v>
      </c>
      <c r="G15" s="87">
        <v>3.15</v>
      </c>
      <c r="H15" s="102">
        <v>0.36</v>
      </c>
      <c r="I15" s="88">
        <v>1976</v>
      </c>
      <c r="J15" s="89">
        <v>0.492</v>
      </c>
      <c r="K15" s="90">
        <f t="shared" si="2"/>
        <v>0.4096666666666667</v>
      </c>
      <c r="L15" s="91">
        <v>0.67</v>
      </c>
      <c r="M15" s="90">
        <v>0.41</v>
      </c>
      <c r="N15" s="92">
        <v>0.31</v>
      </c>
      <c r="O15" s="86"/>
      <c r="P15" s="93" t="s">
        <v>46</v>
      </c>
      <c r="Q15" s="94" t="s">
        <v>47</v>
      </c>
      <c r="R15" s="95">
        <v>0.582</v>
      </c>
      <c r="S15" s="95">
        <v>0.499</v>
      </c>
      <c r="T15" s="95">
        <v>0.454</v>
      </c>
      <c r="U15" s="95">
        <v>0.429</v>
      </c>
      <c r="V15" s="95">
        <v>0.408</v>
      </c>
      <c r="W15" s="95">
        <v>0.392</v>
      </c>
      <c r="X15" s="95">
        <v>0.437</v>
      </c>
      <c r="Y15" s="96"/>
      <c r="Z15" s="97">
        <f t="shared" si="3"/>
        <v>0.5116666666666666</v>
      </c>
      <c r="AA15" s="97">
        <f t="shared" si="3"/>
        <v>0.4606666666666667</v>
      </c>
      <c r="AB15" s="97">
        <f t="shared" si="3"/>
        <v>0.4303333333333333</v>
      </c>
      <c r="AC15" s="97">
        <f t="shared" si="3"/>
        <v>0.4096666666666667</v>
      </c>
      <c r="AD15" s="97">
        <f t="shared" si="3"/>
        <v>0.4123333333333334</v>
      </c>
      <c r="AE15" s="98">
        <f t="shared" si="4"/>
        <v>0.4096666666666667</v>
      </c>
      <c r="AF15" s="99"/>
      <c r="AG15" s="100">
        <f t="shared" si="5"/>
        <v>3.15</v>
      </c>
      <c r="AH15" s="59">
        <f t="shared" si="6"/>
        <v>0.63</v>
      </c>
      <c r="AI15" s="59">
        <f t="shared" si="7"/>
        <v>0.315</v>
      </c>
    </row>
    <row r="16" spans="2:35" s="81" customFormat="1" ht="17.25" customHeight="1">
      <c r="B16" s="82"/>
      <c r="C16" s="83" t="s">
        <v>48</v>
      </c>
      <c r="D16" s="84">
        <v>2008</v>
      </c>
      <c r="E16" s="85">
        <v>0.163</v>
      </c>
      <c r="F16" s="86">
        <f t="shared" si="1"/>
        <v>0.07</v>
      </c>
      <c r="G16" s="87">
        <v>1.11</v>
      </c>
      <c r="H16" s="102">
        <v>0.0284</v>
      </c>
      <c r="I16" s="88">
        <v>2009</v>
      </c>
      <c r="J16" s="89">
        <v>0.12666666666666668</v>
      </c>
      <c r="K16" s="90">
        <f t="shared" si="2"/>
        <v>0.07333333333333335</v>
      </c>
      <c r="L16" s="91" t="s">
        <v>49</v>
      </c>
      <c r="M16" s="90" t="s">
        <v>49</v>
      </c>
      <c r="N16" s="110" t="s">
        <v>49</v>
      </c>
      <c r="O16" s="86"/>
      <c r="P16" s="93"/>
      <c r="Q16" s="83" t="s">
        <v>48</v>
      </c>
      <c r="R16" s="111">
        <v>0.13</v>
      </c>
      <c r="S16" s="111">
        <v>0.104</v>
      </c>
      <c r="T16" s="111">
        <v>0.089</v>
      </c>
      <c r="U16" s="95">
        <v>0.09</v>
      </c>
      <c r="V16" s="95">
        <v>0.083</v>
      </c>
      <c r="W16" s="95">
        <v>0.067</v>
      </c>
      <c r="X16">
        <v>0.07</v>
      </c>
      <c r="Y16" s="96" t="s">
        <v>43</v>
      </c>
      <c r="Z16" s="97">
        <f t="shared" si="3"/>
        <v>0.10766666666666665</v>
      </c>
      <c r="AA16" s="97">
        <f t="shared" si="3"/>
        <v>0.09433333333333334</v>
      </c>
      <c r="AB16" s="97">
        <f>(T16+U16+V16)/3</f>
        <v>0.08733333333333333</v>
      </c>
      <c r="AC16" s="97">
        <f>(U16+V16+W16)/3</f>
        <v>0.08</v>
      </c>
      <c r="AD16" s="97">
        <f>(V16+W16+X16)/3</f>
        <v>0.07333333333333335</v>
      </c>
      <c r="AE16" s="98">
        <f t="shared" si="4"/>
        <v>0.07333333333333335</v>
      </c>
      <c r="AF16" s="99"/>
      <c r="AG16" s="100">
        <f t="shared" si="5"/>
        <v>1.11</v>
      </c>
      <c r="AH16" s="59">
        <f t="shared" si="6"/>
        <v>0.22200000000000003</v>
      </c>
      <c r="AI16" s="59">
        <f t="shared" si="7"/>
        <v>0.11100000000000002</v>
      </c>
    </row>
    <row r="17" spans="2:35" s="81" customFormat="1" ht="17.25" customHeight="1">
      <c r="B17" s="82" t="s">
        <v>50</v>
      </c>
      <c r="C17" s="83" t="s">
        <v>51</v>
      </c>
      <c r="D17" s="84">
        <v>1996</v>
      </c>
      <c r="E17" s="85">
        <v>0.51</v>
      </c>
      <c r="F17" s="86">
        <f t="shared" si="1"/>
        <v>0.466</v>
      </c>
      <c r="G17" s="87">
        <v>6.93</v>
      </c>
      <c r="H17" s="102">
        <v>0.66</v>
      </c>
      <c r="I17" s="88">
        <v>2009</v>
      </c>
      <c r="J17" s="89">
        <v>0.6423333333333333</v>
      </c>
      <c r="K17" s="90">
        <f t="shared" si="2"/>
        <v>0.43333333333333335</v>
      </c>
      <c r="L17" s="91">
        <v>1.2</v>
      </c>
      <c r="M17" s="90">
        <v>0.88</v>
      </c>
      <c r="N17" s="92">
        <v>0.75</v>
      </c>
      <c r="O17" s="86"/>
      <c r="P17" s="93" t="s">
        <v>50</v>
      </c>
      <c r="Q17" s="94" t="s">
        <v>51</v>
      </c>
      <c r="R17" s="95">
        <v>0.485</v>
      </c>
      <c r="S17" s="95">
        <v>0.463</v>
      </c>
      <c r="T17" s="95">
        <v>0.45</v>
      </c>
      <c r="U17" s="95">
        <v>0.444</v>
      </c>
      <c r="V17" s="95">
        <v>0.432</v>
      </c>
      <c r="W17" s="95">
        <v>0.424</v>
      </c>
      <c r="X17" s="95">
        <v>0.466</v>
      </c>
      <c r="Y17" s="96"/>
      <c r="Z17" s="97">
        <f t="shared" si="3"/>
        <v>0.46599999999999997</v>
      </c>
      <c r="AA17" s="97">
        <f t="shared" si="3"/>
        <v>0.4523333333333333</v>
      </c>
      <c r="AB17" s="97">
        <f t="shared" si="3"/>
        <v>0.442</v>
      </c>
      <c r="AC17" s="97">
        <f t="shared" si="3"/>
        <v>0.43333333333333335</v>
      </c>
      <c r="AD17" s="97">
        <f t="shared" si="3"/>
        <v>0.4406666666666667</v>
      </c>
      <c r="AE17" s="98">
        <f t="shared" si="4"/>
        <v>0.43333333333333335</v>
      </c>
      <c r="AF17" s="99"/>
      <c r="AG17" s="100">
        <f t="shared" si="5"/>
        <v>6.93</v>
      </c>
      <c r="AH17" s="59">
        <f t="shared" si="6"/>
        <v>1.386</v>
      </c>
      <c r="AI17" s="59">
        <f t="shared" si="7"/>
        <v>0.693</v>
      </c>
    </row>
    <row r="18" spans="2:35" s="81" customFormat="1" ht="17.25" customHeight="1">
      <c r="B18" s="82" t="s">
        <v>52</v>
      </c>
      <c r="C18" s="83" t="s">
        <v>53</v>
      </c>
      <c r="D18" s="84">
        <v>1998</v>
      </c>
      <c r="E18" s="112">
        <v>0.259</v>
      </c>
      <c r="F18" s="86">
        <f t="shared" si="1"/>
        <v>0.273</v>
      </c>
      <c r="G18" s="87">
        <v>2.93</v>
      </c>
      <c r="H18" s="102">
        <v>0.222</v>
      </c>
      <c r="I18" s="113">
        <v>2004</v>
      </c>
      <c r="J18" s="90">
        <v>0.3513333333333333</v>
      </c>
      <c r="K18" s="90">
        <f t="shared" si="2"/>
        <v>0.163</v>
      </c>
      <c r="L18" s="114">
        <v>0.46</v>
      </c>
      <c r="M18" s="90">
        <v>0.31</v>
      </c>
      <c r="N18" s="110">
        <v>0.25</v>
      </c>
      <c r="O18" s="86"/>
      <c r="P18" s="93" t="s">
        <v>52</v>
      </c>
      <c r="Q18" s="83" t="s">
        <v>53</v>
      </c>
      <c r="R18" s="95">
        <v>0.221</v>
      </c>
      <c r="S18" s="95">
        <v>0.206</v>
      </c>
      <c r="T18" s="95">
        <v>0.198</v>
      </c>
      <c r="U18" s="95">
        <v>0.174</v>
      </c>
      <c r="V18" s="95">
        <v>0.162</v>
      </c>
      <c r="W18" s="95">
        <v>0.153</v>
      </c>
      <c r="X18" s="95">
        <v>0.273</v>
      </c>
      <c r="Y18" s="115"/>
      <c r="Z18" s="97">
        <f>(R18+S18+T18)/3</f>
        <v>0.20833333333333334</v>
      </c>
      <c r="AA18" s="97">
        <f>(S18+T18+U18)/3</f>
        <v>0.19266666666666668</v>
      </c>
      <c r="AB18" s="97">
        <f>(T18+U18+V18)/3</f>
        <v>0.17800000000000002</v>
      </c>
      <c r="AC18" s="97">
        <f>(U18+V18+W18)/3</f>
        <v>0.163</v>
      </c>
      <c r="AD18" s="97">
        <f>(V18+W18+X18)/3</f>
        <v>0.19600000000000004</v>
      </c>
      <c r="AE18" s="98">
        <f t="shared" si="4"/>
        <v>0.163</v>
      </c>
      <c r="AF18" s="99"/>
      <c r="AG18" s="100">
        <f t="shared" si="5"/>
        <v>2.93</v>
      </c>
      <c r="AH18" s="59">
        <f t="shared" si="6"/>
        <v>0.5860000000000001</v>
      </c>
      <c r="AI18" s="59">
        <f t="shared" si="7"/>
        <v>0.29300000000000004</v>
      </c>
    </row>
    <row r="19" spans="2:35" s="81" customFormat="1" ht="18.75" customHeight="1">
      <c r="B19" s="82" t="s">
        <v>54</v>
      </c>
      <c r="C19" s="83"/>
      <c r="D19" s="84"/>
      <c r="E19" s="116">
        <v>-5.98</v>
      </c>
      <c r="F19" s="117">
        <v>-6.02</v>
      </c>
      <c r="G19" s="100">
        <v>-5.05</v>
      </c>
      <c r="H19" s="118">
        <v>-5.8</v>
      </c>
      <c r="I19" s="119"/>
      <c r="J19" s="120"/>
      <c r="K19" s="90"/>
      <c r="L19" s="121">
        <v>-5.57</v>
      </c>
      <c r="M19" s="122">
        <v>-5.99</v>
      </c>
      <c r="N19" s="123">
        <v>1</v>
      </c>
      <c r="O19" s="86"/>
      <c r="P19" s="93"/>
      <c r="Q19" s="94"/>
      <c r="R19" s="95"/>
      <c r="S19" s="95"/>
      <c r="T19" s="95"/>
      <c r="U19" s="95"/>
      <c r="V19" s="95"/>
      <c r="W19" s="95"/>
      <c r="X19" s="95"/>
      <c r="Y19" s="96"/>
      <c r="Z19" s="97"/>
      <c r="AA19" s="97"/>
      <c r="AB19" s="97"/>
      <c r="AC19" s="97"/>
      <c r="AD19" s="97"/>
      <c r="AE19" s="98"/>
      <c r="AF19" s="99"/>
      <c r="AG19" s="100"/>
      <c r="AH19" s="124">
        <v>-5.57</v>
      </c>
      <c r="AI19" s="122">
        <v>-5.99</v>
      </c>
    </row>
    <row r="20" spans="2:35" s="125" customFormat="1" ht="13.5" customHeight="1" thickBot="1">
      <c r="B20" s="126" t="s">
        <v>55</v>
      </c>
      <c r="C20" s="127" t="s">
        <v>56</v>
      </c>
      <c r="D20" s="128"/>
      <c r="E20" s="129"/>
      <c r="F20" s="130"/>
      <c r="G20" s="131"/>
      <c r="H20" s="130"/>
      <c r="I20" s="132"/>
      <c r="J20" s="133"/>
      <c r="K20" s="134"/>
      <c r="L20" s="135"/>
      <c r="M20" s="136"/>
      <c r="N20" s="137"/>
      <c r="O20" s="86"/>
      <c r="P20" s="138"/>
      <c r="Q20" s="139"/>
      <c r="R20" s="140"/>
      <c r="S20" s="140"/>
      <c r="T20" s="140"/>
      <c r="U20" s="140"/>
      <c r="V20" s="140"/>
      <c r="W20" s="140"/>
      <c r="X20" s="141"/>
      <c r="Y20" s="142"/>
      <c r="Z20" s="143"/>
      <c r="AA20" s="143"/>
      <c r="AB20" s="143"/>
      <c r="AC20" s="143"/>
      <c r="AD20" s="143"/>
      <c r="AE20" s="144"/>
      <c r="AF20" s="99"/>
      <c r="AG20" s="131"/>
      <c r="AH20" s="59"/>
      <c r="AI20" s="59"/>
    </row>
    <row r="21" spans="2:35" s="145" customFormat="1" ht="17.25" customHeight="1" thickBot="1">
      <c r="B21" s="146" t="s">
        <v>57</v>
      </c>
      <c r="C21" s="147"/>
      <c r="D21" s="148"/>
      <c r="E21" s="149"/>
      <c r="F21" s="149"/>
      <c r="G21" s="150"/>
      <c r="H21" s="149"/>
      <c r="I21" s="151"/>
      <c r="J21" s="152"/>
      <c r="K21" s="153"/>
      <c r="L21" s="154"/>
      <c r="M21" s="152"/>
      <c r="N21" s="155"/>
      <c r="O21" s="156"/>
      <c r="P21" s="157"/>
      <c r="Q21" s="158"/>
      <c r="R21" s="140"/>
      <c r="S21" s="140"/>
      <c r="T21" s="140"/>
      <c r="U21" s="140"/>
      <c r="V21" s="140"/>
      <c r="W21" s="140"/>
      <c r="X21" s="159"/>
      <c r="Y21" s="160"/>
      <c r="Z21" s="161"/>
      <c r="AA21" s="161"/>
      <c r="AB21" s="161"/>
      <c r="AC21" s="161"/>
      <c r="AD21" s="161"/>
      <c r="AE21" s="162"/>
      <c r="AF21" s="163"/>
      <c r="AG21" s="150"/>
      <c r="AH21" s="164"/>
      <c r="AI21" s="164"/>
    </row>
    <row r="22" spans="2:35" s="81" customFormat="1" ht="17.25" customHeight="1">
      <c r="B22" s="82" t="s">
        <v>58</v>
      </c>
      <c r="C22" s="83" t="s">
        <v>59</v>
      </c>
      <c r="D22" s="84">
        <v>1958</v>
      </c>
      <c r="E22" s="85">
        <v>0.97</v>
      </c>
      <c r="F22" s="86">
        <f aca="true" t="shared" si="8" ref="F22:F36">X22</f>
        <v>0.839</v>
      </c>
      <c r="G22" s="100">
        <v>13.8</v>
      </c>
      <c r="H22" s="29">
        <v>0.73</v>
      </c>
      <c r="I22" s="165">
        <v>1960</v>
      </c>
      <c r="J22" s="89">
        <v>1.1766666666666667</v>
      </c>
      <c r="K22" s="90">
        <f aca="true" t="shared" si="9" ref="K22:K36">AE22</f>
        <v>0.8233333333333333</v>
      </c>
      <c r="L22" s="91">
        <v>2.9</v>
      </c>
      <c r="M22" s="90">
        <v>2</v>
      </c>
      <c r="N22" s="92">
        <v>1.6</v>
      </c>
      <c r="O22" s="86"/>
      <c r="P22" s="93" t="s">
        <v>58</v>
      </c>
      <c r="Q22" s="94" t="s">
        <v>59</v>
      </c>
      <c r="R22" s="95">
        <v>0.95</v>
      </c>
      <c r="S22" s="95">
        <v>0.828</v>
      </c>
      <c r="T22" s="95">
        <v>0.828</v>
      </c>
      <c r="U22" s="95">
        <v>0.839</v>
      </c>
      <c r="V22" s="95">
        <v>0.803</v>
      </c>
      <c r="W22" s="95">
        <v>0.828</v>
      </c>
      <c r="X22" s="95">
        <v>0.839</v>
      </c>
      <c r="Y22" s="96"/>
      <c r="Z22" s="97">
        <f aca="true" t="shared" si="10" ref="Z22:AD36">(R22+S22+T22)/3</f>
        <v>0.8686666666666666</v>
      </c>
      <c r="AA22" s="97">
        <f t="shared" si="10"/>
        <v>0.8316666666666667</v>
      </c>
      <c r="AB22" s="97">
        <f t="shared" si="10"/>
        <v>0.8233333333333333</v>
      </c>
      <c r="AC22" s="97">
        <f t="shared" si="10"/>
        <v>0.8233333333333333</v>
      </c>
      <c r="AD22" s="97">
        <f t="shared" si="10"/>
        <v>0.8233333333333333</v>
      </c>
      <c r="AE22" s="98">
        <f aca="true" t="shared" si="11" ref="AE22:AE36">MIN(Z22:AD22)</f>
        <v>0.8233333333333333</v>
      </c>
      <c r="AF22" s="99"/>
      <c r="AG22" s="100">
        <f>G22</f>
        <v>13.8</v>
      </c>
      <c r="AH22" s="59">
        <f aca="true" t="shared" si="12" ref="AH22:AH36">AG22/5</f>
        <v>2.7600000000000002</v>
      </c>
      <c r="AI22" s="59">
        <f aca="true" t="shared" si="13" ref="AI22:AI36">AG22/10</f>
        <v>1.3800000000000001</v>
      </c>
    </row>
    <row r="23" spans="2:35" s="81" customFormat="1" ht="17.25" customHeight="1">
      <c r="B23" s="82" t="s">
        <v>60</v>
      </c>
      <c r="C23" s="83" t="s">
        <v>61</v>
      </c>
      <c r="D23" s="84">
        <v>1987</v>
      </c>
      <c r="E23" s="85">
        <v>0.104</v>
      </c>
      <c r="F23" s="86">
        <f>X23</f>
        <v>0.096</v>
      </c>
      <c r="G23" s="100">
        <v>1.07</v>
      </c>
      <c r="H23" s="102">
        <v>0.123</v>
      </c>
      <c r="I23" s="88">
        <v>2009</v>
      </c>
      <c r="J23" s="89">
        <v>0.11166666666666665</v>
      </c>
      <c r="K23" s="90">
        <f t="shared" si="9"/>
        <v>0.09233333333333334</v>
      </c>
      <c r="L23" s="91">
        <v>0.27</v>
      </c>
      <c r="M23" s="90">
        <v>0.19</v>
      </c>
      <c r="N23" s="92">
        <v>0.16</v>
      </c>
      <c r="O23" s="86"/>
      <c r="P23" s="93" t="s">
        <v>60</v>
      </c>
      <c r="Q23" s="94" t="s">
        <v>61</v>
      </c>
      <c r="R23" s="95">
        <v>0.104</v>
      </c>
      <c r="S23" s="95">
        <v>0.101</v>
      </c>
      <c r="T23" s="95">
        <v>0.098</v>
      </c>
      <c r="U23" s="95">
        <v>0.092</v>
      </c>
      <c r="V23" s="95">
        <v>0.093</v>
      </c>
      <c r="W23" s="95">
        <v>0.092</v>
      </c>
      <c r="X23" s="95">
        <v>0.096</v>
      </c>
      <c r="Y23" s="96"/>
      <c r="Z23" s="97">
        <f>(R23+S23+T23)/3</f>
        <v>0.10100000000000002</v>
      </c>
      <c r="AA23" s="97">
        <f>(S23+T23+U23)/3</f>
        <v>0.09700000000000002</v>
      </c>
      <c r="AB23" s="97">
        <f>(T23+U23+V23)/3</f>
        <v>0.09433333333333334</v>
      </c>
      <c r="AC23" s="97">
        <f>(U23+V23+W23)/3</f>
        <v>0.09233333333333334</v>
      </c>
      <c r="AD23" s="97">
        <f>(V23+W23+X23)/3</f>
        <v>0.09366666666666668</v>
      </c>
      <c r="AE23" s="98">
        <f t="shared" si="11"/>
        <v>0.09233333333333334</v>
      </c>
      <c r="AF23" s="99"/>
      <c r="AG23" s="100">
        <f aca="true" t="shared" si="14" ref="AG23:AG36">G23</f>
        <v>1.07</v>
      </c>
      <c r="AH23" s="59">
        <f t="shared" si="12"/>
        <v>0.21400000000000002</v>
      </c>
      <c r="AI23" s="59">
        <f t="shared" si="13"/>
        <v>0.10700000000000001</v>
      </c>
    </row>
    <row r="24" spans="2:35" s="81" customFormat="1" ht="17.25" customHeight="1">
      <c r="B24" s="82" t="s">
        <v>62</v>
      </c>
      <c r="C24" s="83" t="s">
        <v>63</v>
      </c>
      <c r="D24" s="84">
        <v>1954</v>
      </c>
      <c r="E24" s="85">
        <v>3.69</v>
      </c>
      <c r="F24" s="86">
        <f t="shared" si="8"/>
        <v>3.46</v>
      </c>
      <c r="G24" s="100">
        <v>21.3</v>
      </c>
      <c r="H24" s="102">
        <v>3</v>
      </c>
      <c r="I24" s="88">
        <v>1960</v>
      </c>
      <c r="J24" s="89">
        <v>3.603333333333333</v>
      </c>
      <c r="K24" s="90">
        <f t="shared" si="9"/>
        <v>3.4033333333333338</v>
      </c>
      <c r="L24" s="91">
        <v>7.7</v>
      </c>
      <c r="M24" s="90">
        <v>5.7</v>
      </c>
      <c r="N24" s="92">
        <v>4.9</v>
      </c>
      <c r="O24" s="86"/>
      <c r="P24" s="93" t="s">
        <v>62</v>
      </c>
      <c r="Q24" s="94" t="s">
        <v>63</v>
      </c>
      <c r="R24" s="95">
        <v>3.57</v>
      </c>
      <c r="S24" s="95">
        <v>3.57</v>
      </c>
      <c r="T24" s="95">
        <v>3.57</v>
      </c>
      <c r="U24" s="95">
        <v>3.41</v>
      </c>
      <c r="V24" s="95">
        <v>3.4</v>
      </c>
      <c r="W24" s="95">
        <v>3.4</v>
      </c>
      <c r="X24" s="95">
        <v>3.46</v>
      </c>
      <c r="Y24" s="96"/>
      <c r="Z24" s="97">
        <f t="shared" si="10"/>
        <v>3.57</v>
      </c>
      <c r="AA24" s="97">
        <f t="shared" si="10"/>
        <v>3.516666666666667</v>
      </c>
      <c r="AB24" s="97">
        <f t="shared" si="10"/>
        <v>3.4600000000000004</v>
      </c>
      <c r="AC24" s="97">
        <f t="shared" si="10"/>
        <v>3.4033333333333338</v>
      </c>
      <c r="AD24" s="97">
        <f t="shared" si="10"/>
        <v>3.42</v>
      </c>
      <c r="AE24" s="98">
        <f t="shared" si="11"/>
        <v>3.4033333333333338</v>
      </c>
      <c r="AF24" s="99"/>
      <c r="AG24" s="100">
        <f t="shared" si="14"/>
        <v>21.3</v>
      </c>
      <c r="AH24" s="59">
        <f t="shared" si="12"/>
        <v>4.26</v>
      </c>
      <c r="AI24" s="59">
        <f t="shared" si="13"/>
        <v>2.13</v>
      </c>
    </row>
    <row r="25" spans="2:35" s="81" customFormat="1" ht="17.25" customHeight="1">
      <c r="B25" s="82"/>
      <c r="C25" s="83" t="s">
        <v>64</v>
      </c>
      <c r="D25" s="84">
        <v>1955</v>
      </c>
      <c r="E25" s="85">
        <v>6.94</v>
      </c>
      <c r="F25" s="86">
        <f t="shared" si="8"/>
        <v>6.24</v>
      </c>
      <c r="G25" s="87">
        <v>47</v>
      </c>
      <c r="H25" s="102">
        <v>5.2</v>
      </c>
      <c r="I25" s="88">
        <v>1960</v>
      </c>
      <c r="J25" s="89">
        <v>6.933333333333334</v>
      </c>
      <c r="K25" s="90">
        <f t="shared" si="9"/>
        <v>6.1433333333333335</v>
      </c>
      <c r="L25" s="91">
        <v>14</v>
      </c>
      <c r="M25" s="90">
        <v>10</v>
      </c>
      <c r="N25" s="92">
        <v>8.6</v>
      </c>
      <c r="O25" s="86"/>
      <c r="P25" s="93" t="s">
        <v>42</v>
      </c>
      <c r="Q25" s="94" t="s">
        <v>64</v>
      </c>
      <c r="R25" s="95">
        <v>6.67</v>
      </c>
      <c r="S25" s="95">
        <v>6.6</v>
      </c>
      <c r="T25" s="95">
        <v>6.46</v>
      </c>
      <c r="U25" s="95">
        <v>6.45</v>
      </c>
      <c r="V25" s="95">
        <v>6.24</v>
      </c>
      <c r="W25" s="95">
        <v>5.95</v>
      </c>
      <c r="X25" s="95">
        <v>6.24</v>
      </c>
      <c r="Y25" s="166"/>
      <c r="Z25" s="97">
        <f t="shared" si="10"/>
        <v>6.576666666666667</v>
      </c>
      <c r="AA25" s="97">
        <f t="shared" si="10"/>
        <v>6.503333333333333</v>
      </c>
      <c r="AB25" s="97">
        <f t="shared" si="10"/>
        <v>6.383333333333333</v>
      </c>
      <c r="AC25" s="97">
        <f t="shared" si="10"/>
        <v>6.213333333333334</v>
      </c>
      <c r="AD25" s="97">
        <f t="shared" si="10"/>
        <v>6.1433333333333335</v>
      </c>
      <c r="AE25" s="98">
        <f t="shared" si="11"/>
        <v>6.1433333333333335</v>
      </c>
      <c r="AF25" s="99"/>
      <c r="AG25" s="100">
        <f t="shared" si="14"/>
        <v>47</v>
      </c>
      <c r="AH25" s="59">
        <f t="shared" si="12"/>
        <v>9.4</v>
      </c>
      <c r="AI25" s="59">
        <f t="shared" si="13"/>
        <v>4.7</v>
      </c>
    </row>
    <row r="26" spans="2:35" s="81" customFormat="1" ht="17.25" customHeight="1">
      <c r="B26" s="82"/>
      <c r="C26" s="83" t="s">
        <v>65</v>
      </c>
      <c r="D26" s="84">
        <v>1963</v>
      </c>
      <c r="E26" s="85">
        <v>10.1</v>
      </c>
      <c r="F26" s="86">
        <f t="shared" si="8"/>
        <v>9.23</v>
      </c>
      <c r="G26" s="87">
        <v>52.7</v>
      </c>
      <c r="H26" s="102">
        <v>9.4</v>
      </c>
      <c r="I26" s="88">
        <v>1974</v>
      </c>
      <c r="J26" s="89">
        <v>10.2</v>
      </c>
      <c r="K26" s="90">
        <f t="shared" si="9"/>
        <v>9.5</v>
      </c>
      <c r="L26" s="91">
        <v>17</v>
      </c>
      <c r="M26" s="90">
        <v>13</v>
      </c>
      <c r="N26" s="92">
        <v>11</v>
      </c>
      <c r="O26" s="86"/>
      <c r="P26" s="93" t="s">
        <v>42</v>
      </c>
      <c r="Q26" s="94" t="s">
        <v>65</v>
      </c>
      <c r="R26" s="95">
        <v>9.87</v>
      </c>
      <c r="S26" s="95">
        <v>9.52</v>
      </c>
      <c r="T26" s="95">
        <v>9.74</v>
      </c>
      <c r="U26" s="95">
        <v>9.61</v>
      </c>
      <c r="V26" s="95">
        <v>10.2</v>
      </c>
      <c r="W26" s="95">
        <v>9.07</v>
      </c>
      <c r="X26" s="95">
        <v>9.23</v>
      </c>
      <c r="Y26" s="166"/>
      <c r="Z26" s="97">
        <f t="shared" si="10"/>
        <v>9.71</v>
      </c>
      <c r="AA26" s="97">
        <f t="shared" si="10"/>
        <v>9.623333333333333</v>
      </c>
      <c r="AB26" s="97">
        <f t="shared" si="10"/>
        <v>9.85</v>
      </c>
      <c r="AC26" s="97">
        <f t="shared" si="10"/>
        <v>9.626666666666667</v>
      </c>
      <c r="AD26" s="97">
        <f t="shared" si="10"/>
        <v>9.5</v>
      </c>
      <c r="AE26" s="98">
        <f t="shared" si="11"/>
        <v>9.5</v>
      </c>
      <c r="AF26" s="99"/>
      <c r="AG26" s="100">
        <f t="shared" si="14"/>
        <v>52.7</v>
      </c>
      <c r="AH26" s="59">
        <f t="shared" si="12"/>
        <v>10.540000000000001</v>
      </c>
      <c r="AI26" s="59">
        <f t="shared" si="13"/>
        <v>5.2700000000000005</v>
      </c>
    </row>
    <row r="27" spans="2:35" s="81" customFormat="1" ht="15.75" customHeight="1">
      <c r="B27" s="82" t="s">
        <v>66</v>
      </c>
      <c r="C27" s="83" t="s">
        <v>67</v>
      </c>
      <c r="D27" s="84">
        <v>1981</v>
      </c>
      <c r="E27" s="85">
        <v>0.22</v>
      </c>
      <c r="F27" s="86">
        <f t="shared" si="8"/>
        <v>0.292</v>
      </c>
      <c r="G27" s="100">
        <v>1.6</v>
      </c>
      <c r="H27" s="102">
        <v>0.143</v>
      </c>
      <c r="I27" s="88">
        <v>2003</v>
      </c>
      <c r="J27" s="89">
        <v>0.23066666666666666</v>
      </c>
      <c r="K27" s="90">
        <f t="shared" si="9"/>
        <v>0.20633333333333334</v>
      </c>
      <c r="L27" s="91">
        <v>0.4</v>
      </c>
      <c r="M27" s="90">
        <v>0.26</v>
      </c>
      <c r="N27" s="92">
        <v>0.21</v>
      </c>
      <c r="O27" s="86"/>
      <c r="P27" s="93" t="s">
        <v>66</v>
      </c>
      <c r="Q27" s="94" t="s">
        <v>67</v>
      </c>
      <c r="R27" s="95">
        <v>0.206</v>
      </c>
      <c r="S27" s="95">
        <v>0.21</v>
      </c>
      <c r="T27" s="95">
        <v>0.22</v>
      </c>
      <c r="U27" s="95">
        <v>0.217</v>
      </c>
      <c r="V27" s="95">
        <v>0.202</v>
      </c>
      <c r="W27" s="95">
        <v>0.2</v>
      </c>
      <c r="X27" s="95">
        <v>0.292</v>
      </c>
      <c r="Y27" s="166"/>
      <c r="Z27" s="97">
        <f t="shared" si="10"/>
        <v>0.212</v>
      </c>
      <c r="AA27" s="97">
        <f t="shared" si="10"/>
        <v>0.21566666666666667</v>
      </c>
      <c r="AB27" s="97">
        <f t="shared" si="10"/>
        <v>0.213</v>
      </c>
      <c r="AC27" s="97">
        <f t="shared" si="10"/>
        <v>0.20633333333333334</v>
      </c>
      <c r="AD27" s="97">
        <f t="shared" si="10"/>
        <v>0.2313333333333333</v>
      </c>
      <c r="AE27" s="98">
        <f t="shared" si="11"/>
        <v>0.20633333333333334</v>
      </c>
      <c r="AF27" s="99"/>
      <c r="AG27" s="100">
        <f t="shared" si="14"/>
        <v>1.6</v>
      </c>
      <c r="AH27" s="59">
        <f t="shared" si="12"/>
        <v>0.32</v>
      </c>
      <c r="AI27" s="59">
        <f t="shared" si="13"/>
        <v>0.16</v>
      </c>
    </row>
    <row r="28" spans="2:35" s="81" customFormat="1" ht="16.5" customHeight="1">
      <c r="B28" s="82" t="s">
        <v>68</v>
      </c>
      <c r="C28" s="83" t="s">
        <v>69</v>
      </c>
      <c r="D28" s="84">
        <v>1980</v>
      </c>
      <c r="E28" s="85">
        <v>0.494</v>
      </c>
      <c r="F28" s="86">
        <f t="shared" si="8"/>
        <v>0.464</v>
      </c>
      <c r="G28" s="87">
        <v>3.41</v>
      </c>
      <c r="H28" s="102">
        <v>0.515</v>
      </c>
      <c r="I28" s="88">
        <v>2007</v>
      </c>
      <c r="J28" s="89">
        <v>0.496</v>
      </c>
      <c r="K28" s="90">
        <f t="shared" si="9"/>
        <v>0.455</v>
      </c>
      <c r="L28" s="91">
        <v>1</v>
      </c>
      <c r="M28" s="90">
        <v>0.73</v>
      </c>
      <c r="N28" s="92">
        <v>0.61</v>
      </c>
      <c r="O28" s="86"/>
      <c r="P28" s="93" t="s">
        <v>68</v>
      </c>
      <c r="Q28" s="94" t="s">
        <v>69</v>
      </c>
      <c r="R28" s="95">
        <v>0.487</v>
      </c>
      <c r="S28" s="95">
        <v>0.487</v>
      </c>
      <c r="T28" s="95">
        <v>0.497</v>
      </c>
      <c r="U28" s="95">
        <v>0.489</v>
      </c>
      <c r="V28" s="95">
        <v>0.466</v>
      </c>
      <c r="W28" s="95">
        <v>0.435</v>
      </c>
      <c r="X28" s="95">
        <v>0.464</v>
      </c>
      <c r="Y28" s="96"/>
      <c r="Z28" s="97">
        <f t="shared" si="10"/>
        <v>0.49033333333333334</v>
      </c>
      <c r="AA28" s="97">
        <f t="shared" si="10"/>
        <v>0.49099999999999994</v>
      </c>
      <c r="AB28" s="97">
        <f t="shared" si="10"/>
        <v>0.484</v>
      </c>
      <c r="AC28" s="97">
        <f t="shared" si="10"/>
        <v>0.4633333333333334</v>
      </c>
      <c r="AD28" s="97">
        <f t="shared" si="10"/>
        <v>0.455</v>
      </c>
      <c r="AE28" s="98">
        <f t="shared" si="11"/>
        <v>0.455</v>
      </c>
      <c r="AF28" s="99"/>
      <c r="AG28" s="100">
        <f t="shared" si="14"/>
        <v>3.41</v>
      </c>
      <c r="AH28" s="59">
        <f t="shared" si="12"/>
        <v>0.682</v>
      </c>
      <c r="AI28" s="59">
        <f t="shared" si="13"/>
        <v>0.341</v>
      </c>
    </row>
    <row r="29" spans="2:35" s="81" customFormat="1" ht="17.25" customHeight="1">
      <c r="B29" s="82" t="s">
        <v>70</v>
      </c>
      <c r="C29" s="167" t="s">
        <v>71</v>
      </c>
      <c r="D29" s="119">
        <v>1967</v>
      </c>
      <c r="E29" s="85">
        <v>0.307</v>
      </c>
      <c r="F29" s="86">
        <f t="shared" si="8"/>
        <v>0.244</v>
      </c>
      <c r="G29" s="168">
        <v>4.54</v>
      </c>
      <c r="H29" s="102">
        <v>0.368</v>
      </c>
      <c r="I29" s="88">
        <v>2009</v>
      </c>
      <c r="J29" s="89">
        <v>0.31466666666666665</v>
      </c>
      <c r="K29" s="90">
        <f t="shared" si="9"/>
        <v>0.21133333333333335</v>
      </c>
      <c r="L29" s="91">
        <v>1.1</v>
      </c>
      <c r="M29" s="90">
        <v>0.6</v>
      </c>
      <c r="N29" s="92">
        <v>0.44</v>
      </c>
      <c r="O29" s="86"/>
      <c r="P29" s="93" t="s">
        <v>70</v>
      </c>
      <c r="Q29" s="169" t="s">
        <v>72</v>
      </c>
      <c r="R29" s="95">
        <v>0.264</v>
      </c>
      <c r="S29" s="95">
        <v>0.213</v>
      </c>
      <c r="T29" s="95">
        <v>0.208</v>
      </c>
      <c r="U29" s="95">
        <v>0.223</v>
      </c>
      <c r="V29" s="95">
        <v>0.208</v>
      </c>
      <c r="W29" s="95">
        <v>0.203</v>
      </c>
      <c r="X29" s="95">
        <v>0.244</v>
      </c>
      <c r="Y29" s="96"/>
      <c r="Z29" s="97">
        <f t="shared" si="10"/>
        <v>0.2283333333333333</v>
      </c>
      <c r="AA29" s="97">
        <f t="shared" si="10"/>
        <v>0.21466666666666667</v>
      </c>
      <c r="AB29" s="97">
        <f t="shared" si="10"/>
        <v>0.213</v>
      </c>
      <c r="AC29" s="97">
        <f t="shared" si="10"/>
        <v>0.21133333333333335</v>
      </c>
      <c r="AD29" s="97">
        <f t="shared" si="10"/>
        <v>0.21833333333333335</v>
      </c>
      <c r="AE29" s="98">
        <f t="shared" si="11"/>
        <v>0.21133333333333335</v>
      </c>
      <c r="AF29" s="99"/>
      <c r="AG29" s="100">
        <f t="shared" si="14"/>
        <v>4.54</v>
      </c>
      <c r="AH29" s="59">
        <f t="shared" si="12"/>
        <v>0.908</v>
      </c>
      <c r="AI29" s="59">
        <f t="shared" si="13"/>
        <v>0.454</v>
      </c>
    </row>
    <row r="30" spans="2:35" s="81" customFormat="1" ht="13.5" customHeight="1">
      <c r="B30" s="82" t="s">
        <v>73</v>
      </c>
      <c r="C30" s="83" t="s">
        <v>74</v>
      </c>
      <c r="D30" s="84">
        <v>1968</v>
      </c>
      <c r="E30" s="85">
        <v>0.051</v>
      </c>
      <c r="F30" s="86">
        <f t="shared" si="8"/>
        <v>0.19</v>
      </c>
      <c r="G30" s="100">
        <v>0.63</v>
      </c>
      <c r="H30" s="102">
        <v>0.036</v>
      </c>
      <c r="I30" s="88">
        <v>2004</v>
      </c>
      <c r="J30" s="89">
        <v>0.052</v>
      </c>
      <c r="K30" s="90">
        <f t="shared" si="9"/>
        <v>0.04733333333333333</v>
      </c>
      <c r="L30" s="91">
        <v>0.1</v>
      </c>
      <c r="M30" s="90">
        <v>0.067</v>
      </c>
      <c r="N30" s="92">
        <v>0.053</v>
      </c>
      <c r="O30" s="86"/>
      <c r="P30" s="93" t="s">
        <v>73</v>
      </c>
      <c r="Q30" s="94" t="s">
        <v>74</v>
      </c>
      <c r="R30" s="95">
        <v>0.046</v>
      </c>
      <c r="S30" s="95">
        <v>0.045</v>
      </c>
      <c r="T30" s="95">
        <v>0.051</v>
      </c>
      <c r="U30" s="95">
        <v>0.069</v>
      </c>
      <c r="V30" s="95">
        <v>0.052</v>
      </c>
      <c r="W30" s="95">
        <v>0.047</v>
      </c>
      <c r="X30" s="95">
        <v>0.19</v>
      </c>
      <c r="Y30" s="96"/>
      <c r="Z30" s="97">
        <f t="shared" si="10"/>
        <v>0.04733333333333333</v>
      </c>
      <c r="AA30" s="97">
        <f t="shared" si="10"/>
        <v>0.055</v>
      </c>
      <c r="AB30" s="97">
        <f t="shared" si="10"/>
        <v>0.057333333333333326</v>
      </c>
      <c r="AC30" s="97">
        <f t="shared" si="10"/>
        <v>0.055999999999999994</v>
      </c>
      <c r="AD30" s="97">
        <f t="shared" si="10"/>
        <v>0.09633333333333334</v>
      </c>
      <c r="AE30" s="98">
        <f t="shared" si="11"/>
        <v>0.04733333333333333</v>
      </c>
      <c r="AF30" s="99"/>
      <c r="AG30" s="100">
        <f t="shared" si="14"/>
        <v>0.63</v>
      </c>
      <c r="AH30" s="59">
        <f t="shared" si="12"/>
        <v>0.126</v>
      </c>
      <c r="AI30" s="59">
        <f t="shared" si="13"/>
        <v>0.063</v>
      </c>
    </row>
    <row r="31" spans="2:35" s="81" customFormat="1" ht="17.25" customHeight="1">
      <c r="B31" s="82" t="s">
        <v>75</v>
      </c>
      <c r="C31" s="83" t="s">
        <v>76</v>
      </c>
      <c r="D31" s="84">
        <v>1982</v>
      </c>
      <c r="E31" s="85">
        <v>0.045</v>
      </c>
      <c r="F31" s="86">
        <f t="shared" si="8"/>
        <v>0.161</v>
      </c>
      <c r="G31" s="100">
        <v>0.72</v>
      </c>
      <c r="H31" s="102">
        <v>0.026</v>
      </c>
      <c r="I31" s="88">
        <v>1990</v>
      </c>
      <c r="J31" s="89">
        <v>0.04766666666666667</v>
      </c>
      <c r="K31" s="90">
        <f t="shared" si="9"/>
        <v>0.041</v>
      </c>
      <c r="L31" s="91">
        <v>0.14</v>
      </c>
      <c r="M31" s="90">
        <v>0.075</v>
      </c>
      <c r="N31" s="92">
        <v>0.053</v>
      </c>
      <c r="O31" s="86"/>
      <c r="P31" s="93" t="s">
        <v>75</v>
      </c>
      <c r="Q31" s="94" t="s">
        <v>76</v>
      </c>
      <c r="R31" s="95">
        <v>0.049</v>
      </c>
      <c r="S31" s="95">
        <v>0.049</v>
      </c>
      <c r="T31" s="95">
        <v>0.047</v>
      </c>
      <c r="U31" s="95">
        <v>0.044</v>
      </c>
      <c r="V31" s="95">
        <v>0.042</v>
      </c>
      <c r="W31" s="95">
        <v>0.037</v>
      </c>
      <c r="X31" s="95">
        <v>0.161</v>
      </c>
      <c r="Y31" s="166"/>
      <c r="Z31" s="97">
        <f t="shared" si="10"/>
        <v>0.04833333333333334</v>
      </c>
      <c r="AA31" s="97">
        <f t="shared" si="10"/>
        <v>0.04666666666666667</v>
      </c>
      <c r="AB31" s="97">
        <f t="shared" si="10"/>
        <v>0.044333333333333336</v>
      </c>
      <c r="AC31" s="97">
        <f t="shared" si="10"/>
        <v>0.041</v>
      </c>
      <c r="AD31" s="97">
        <f t="shared" si="10"/>
        <v>0.08</v>
      </c>
      <c r="AE31" s="98">
        <f t="shared" si="11"/>
        <v>0.041</v>
      </c>
      <c r="AF31" s="99"/>
      <c r="AG31" s="100">
        <f t="shared" si="14"/>
        <v>0.72</v>
      </c>
      <c r="AH31" s="59">
        <f t="shared" si="12"/>
        <v>0.144</v>
      </c>
      <c r="AI31" s="59">
        <f t="shared" si="13"/>
        <v>0.072</v>
      </c>
    </row>
    <row r="32" spans="2:35" s="81" customFormat="1" ht="17.25" customHeight="1">
      <c r="B32" s="82" t="s">
        <v>77</v>
      </c>
      <c r="C32" s="83" t="s">
        <v>78</v>
      </c>
      <c r="D32" s="84">
        <v>2001</v>
      </c>
      <c r="E32" s="85">
        <v>0.21</v>
      </c>
      <c r="F32" s="86">
        <f t="shared" si="8"/>
        <v>0.3</v>
      </c>
      <c r="G32" s="100">
        <v>7.63</v>
      </c>
      <c r="H32" s="102">
        <v>0.377</v>
      </c>
      <c r="I32" s="88">
        <v>2010</v>
      </c>
      <c r="J32" s="89">
        <v>0.2333333333333333</v>
      </c>
      <c r="K32" s="90">
        <f t="shared" si="9"/>
        <v>0.23</v>
      </c>
      <c r="L32" s="91">
        <v>0.99</v>
      </c>
      <c r="M32" s="90">
        <v>0.54</v>
      </c>
      <c r="N32" s="92">
        <v>0.39</v>
      </c>
      <c r="O32" s="86"/>
      <c r="P32" s="93" t="s">
        <v>77</v>
      </c>
      <c r="Q32" s="83" t="s">
        <v>78</v>
      </c>
      <c r="R32" s="95">
        <v>0.23</v>
      </c>
      <c r="S32" s="95">
        <v>0.23</v>
      </c>
      <c r="T32" s="95">
        <v>0.23</v>
      </c>
      <c r="U32" s="95">
        <v>0.23</v>
      </c>
      <c r="V32" s="95">
        <v>0.23</v>
      </c>
      <c r="W32" s="95">
        <v>0.23</v>
      </c>
      <c r="X32" s="95">
        <v>0.3</v>
      </c>
      <c r="Y32" s="166"/>
      <c r="Z32" s="97">
        <f>(R32+S32+T32)/3</f>
        <v>0.23</v>
      </c>
      <c r="AA32" s="97">
        <f>(S32+T32+U32)/3</f>
        <v>0.23</v>
      </c>
      <c r="AB32" s="97">
        <f>(T32+U32+V32)/3</f>
        <v>0.23</v>
      </c>
      <c r="AC32" s="97">
        <f>(U32+V32+W32)/3</f>
        <v>0.23</v>
      </c>
      <c r="AD32" s="97">
        <f>(V32+W32+X32)/3</f>
        <v>0.25333333333333335</v>
      </c>
      <c r="AE32" s="98">
        <f>MIN(Z32:AD32)</f>
        <v>0.23</v>
      </c>
      <c r="AF32" s="99"/>
      <c r="AG32" s="100">
        <f t="shared" si="14"/>
        <v>7.63</v>
      </c>
      <c r="AH32" s="59">
        <f t="shared" si="12"/>
        <v>1.526</v>
      </c>
      <c r="AI32" s="59">
        <f t="shared" si="13"/>
        <v>0.763</v>
      </c>
    </row>
    <row r="33" spans="2:35" s="81" customFormat="1" ht="17.25" customHeight="1">
      <c r="B33" s="82" t="s">
        <v>79</v>
      </c>
      <c r="C33" s="83" t="s">
        <v>80</v>
      </c>
      <c r="D33" s="84">
        <v>1980</v>
      </c>
      <c r="E33" s="85">
        <v>1.7</v>
      </c>
      <c r="F33" s="86">
        <f t="shared" si="8"/>
        <v>1.65</v>
      </c>
      <c r="G33" s="87">
        <v>9.74</v>
      </c>
      <c r="H33" s="102">
        <v>1.44</v>
      </c>
      <c r="I33" s="88">
        <v>1990</v>
      </c>
      <c r="J33" s="89">
        <v>1.7933333333333332</v>
      </c>
      <c r="K33" s="90">
        <f t="shared" si="9"/>
        <v>1.6499999999999997</v>
      </c>
      <c r="L33" s="91">
        <v>3.1</v>
      </c>
      <c r="M33" s="90">
        <v>2.3</v>
      </c>
      <c r="N33" s="92">
        <v>1.9</v>
      </c>
      <c r="O33" s="86"/>
      <c r="P33" s="93" t="s">
        <v>79</v>
      </c>
      <c r="Q33" s="94" t="s">
        <v>80</v>
      </c>
      <c r="R33" s="95">
        <v>1.75</v>
      </c>
      <c r="S33" s="95">
        <v>1.66</v>
      </c>
      <c r="T33" s="95">
        <v>1.65</v>
      </c>
      <c r="U33" s="95">
        <v>1.65</v>
      </c>
      <c r="V33" s="95">
        <v>1.65</v>
      </c>
      <c r="W33" s="95">
        <v>1.65</v>
      </c>
      <c r="X33" s="95">
        <v>1.65</v>
      </c>
      <c r="Y33" s="96"/>
      <c r="Z33" s="97">
        <f t="shared" si="10"/>
        <v>1.6866666666666668</v>
      </c>
      <c r="AA33" s="97">
        <f t="shared" si="10"/>
        <v>1.653333333333333</v>
      </c>
      <c r="AB33" s="97">
        <f t="shared" si="10"/>
        <v>1.6499999999999997</v>
      </c>
      <c r="AC33" s="97">
        <f t="shared" si="10"/>
        <v>1.6499999999999997</v>
      </c>
      <c r="AD33" s="97">
        <f t="shared" si="10"/>
        <v>1.6499999999999997</v>
      </c>
      <c r="AE33" s="98">
        <f t="shared" si="11"/>
        <v>1.6499999999999997</v>
      </c>
      <c r="AF33" s="99"/>
      <c r="AG33" s="100">
        <f t="shared" si="14"/>
        <v>9.74</v>
      </c>
      <c r="AH33" s="59">
        <f t="shared" si="12"/>
        <v>1.948</v>
      </c>
      <c r="AI33" s="59">
        <f t="shared" si="13"/>
        <v>0.974</v>
      </c>
    </row>
    <row r="34" spans="2:35" s="81" customFormat="1" ht="17.25" customHeight="1">
      <c r="B34" s="82" t="s">
        <v>81</v>
      </c>
      <c r="C34" s="83" t="s">
        <v>82</v>
      </c>
      <c r="D34" s="84">
        <v>1975</v>
      </c>
      <c r="E34" s="85">
        <v>0.098</v>
      </c>
      <c r="F34" s="86">
        <f t="shared" si="8"/>
        <v>0.076</v>
      </c>
      <c r="G34" s="100">
        <v>3.36</v>
      </c>
      <c r="H34" s="102">
        <v>0.055</v>
      </c>
      <c r="I34" s="88">
        <v>1988</v>
      </c>
      <c r="J34" s="89">
        <v>0.09200000000000001</v>
      </c>
      <c r="K34" s="90">
        <f t="shared" si="9"/>
        <v>0.074</v>
      </c>
      <c r="L34" s="91">
        <v>0.35</v>
      </c>
      <c r="M34" s="90">
        <v>0.2</v>
      </c>
      <c r="N34" s="92">
        <v>0.14</v>
      </c>
      <c r="O34" s="86"/>
      <c r="P34" s="93" t="s">
        <v>81</v>
      </c>
      <c r="Q34" s="94" t="s">
        <v>82</v>
      </c>
      <c r="R34" s="95">
        <v>0.083</v>
      </c>
      <c r="S34" s="95">
        <v>0.074</v>
      </c>
      <c r="T34" s="95">
        <v>0.074</v>
      </c>
      <c r="U34" s="95">
        <v>0.074</v>
      </c>
      <c r="V34" s="95">
        <v>0.074</v>
      </c>
      <c r="W34" s="95">
        <v>0.074</v>
      </c>
      <c r="X34" s="95">
        <v>0.076</v>
      </c>
      <c r="Y34" s="170"/>
      <c r="Z34" s="97">
        <f t="shared" si="10"/>
        <v>0.077</v>
      </c>
      <c r="AA34" s="97">
        <f t="shared" si="10"/>
        <v>0.074</v>
      </c>
      <c r="AB34" s="97">
        <f t="shared" si="10"/>
        <v>0.074</v>
      </c>
      <c r="AC34" s="97">
        <f t="shared" si="10"/>
        <v>0.074</v>
      </c>
      <c r="AD34" s="97">
        <f t="shared" si="10"/>
        <v>0.07466666666666666</v>
      </c>
      <c r="AE34" s="98">
        <f t="shared" si="11"/>
        <v>0.074</v>
      </c>
      <c r="AF34" s="99"/>
      <c r="AG34" s="100">
        <f t="shared" si="14"/>
        <v>3.36</v>
      </c>
      <c r="AH34" s="59">
        <f t="shared" si="12"/>
        <v>0.6719999999999999</v>
      </c>
      <c r="AI34" s="59">
        <f t="shared" si="13"/>
        <v>0.33599999999999997</v>
      </c>
    </row>
    <row r="35" spans="2:35" s="81" customFormat="1" ht="15.75" customHeight="1">
      <c r="B35" s="82" t="s">
        <v>83</v>
      </c>
      <c r="C35" s="83" t="s">
        <v>84</v>
      </c>
      <c r="D35" s="84">
        <v>1957</v>
      </c>
      <c r="E35" s="85">
        <v>0.123</v>
      </c>
      <c r="F35" s="86">
        <f t="shared" si="8"/>
        <v>0.099</v>
      </c>
      <c r="G35" s="87">
        <v>1.67</v>
      </c>
      <c r="H35" s="102">
        <v>0.174</v>
      </c>
      <c r="I35" s="88">
        <v>1976</v>
      </c>
      <c r="J35" s="89">
        <v>0.12433333333333334</v>
      </c>
      <c r="K35" s="90">
        <f t="shared" si="9"/>
        <v>0.09300000000000001</v>
      </c>
      <c r="L35" s="91">
        <v>0.46</v>
      </c>
      <c r="M35" s="90">
        <v>0.31</v>
      </c>
      <c r="N35" s="92">
        <v>0.25</v>
      </c>
      <c r="O35" s="86"/>
      <c r="P35" s="93" t="s">
        <v>83</v>
      </c>
      <c r="Q35" s="94" t="s">
        <v>84</v>
      </c>
      <c r="R35" s="95">
        <v>0.093</v>
      </c>
      <c r="S35" s="95">
        <v>0.09</v>
      </c>
      <c r="T35" s="95">
        <v>0.098</v>
      </c>
      <c r="U35" s="95">
        <v>0.103</v>
      </c>
      <c r="V35" s="95">
        <v>0.093</v>
      </c>
      <c r="W35" s="95">
        <v>0.087</v>
      </c>
      <c r="X35" s="95">
        <v>0.099</v>
      </c>
      <c r="Y35" s="166"/>
      <c r="Z35" s="97">
        <f t="shared" si="10"/>
        <v>0.09366666666666668</v>
      </c>
      <c r="AA35" s="97">
        <f t="shared" si="10"/>
        <v>0.09699999999999999</v>
      </c>
      <c r="AB35" s="97">
        <f t="shared" si="10"/>
        <v>0.09800000000000002</v>
      </c>
      <c r="AC35" s="97">
        <f t="shared" si="10"/>
        <v>0.09433333333333334</v>
      </c>
      <c r="AD35" s="97">
        <f t="shared" si="10"/>
        <v>0.09300000000000001</v>
      </c>
      <c r="AE35" s="98">
        <f t="shared" si="11"/>
        <v>0.09300000000000001</v>
      </c>
      <c r="AF35" s="99"/>
      <c r="AG35" s="100">
        <f t="shared" si="14"/>
        <v>1.67</v>
      </c>
      <c r="AH35" s="59">
        <f t="shared" si="12"/>
        <v>0.33399999999999996</v>
      </c>
      <c r="AI35" s="59">
        <f t="shared" si="13"/>
        <v>0.16699999999999998</v>
      </c>
    </row>
    <row r="36" spans="2:35" s="81" customFormat="1" ht="16.5" customHeight="1">
      <c r="B36" s="82" t="s">
        <v>52</v>
      </c>
      <c r="C36" s="83" t="s">
        <v>85</v>
      </c>
      <c r="D36" s="84">
        <v>1971</v>
      </c>
      <c r="E36" s="85">
        <v>2.41</v>
      </c>
      <c r="F36" s="86">
        <f t="shared" si="8"/>
        <v>2.25</v>
      </c>
      <c r="G36" s="87">
        <v>29.9</v>
      </c>
      <c r="H36" s="102">
        <v>1.51</v>
      </c>
      <c r="I36" s="88">
        <v>1992</v>
      </c>
      <c r="J36" s="89">
        <v>2.25</v>
      </c>
      <c r="K36" s="90">
        <f t="shared" si="9"/>
        <v>2.186666666666667</v>
      </c>
      <c r="L36" s="91">
        <v>6.6</v>
      </c>
      <c r="M36" s="90">
        <v>3.8</v>
      </c>
      <c r="N36" s="92">
        <v>2.9</v>
      </c>
      <c r="O36" s="86"/>
      <c r="P36" s="93" t="s">
        <v>52</v>
      </c>
      <c r="Q36" s="94" t="s">
        <v>85</v>
      </c>
      <c r="R36" s="95">
        <v>2.39</v>
      </c>
      <c r="S36" s="95">
        <v>2.33</v>
      </c>
      <c r="T36" s="95">
        <v>2.28</v>
      </c>
      <c r="U36" s="95">
        <v>2.22</v>
      </c>
      <c r="V36" s="95">
        <v>2.17</v>
      </c>
      <c r="W36" s="95">
        <v>2.17</v>
      </c>
      <c r="X36" s="95">
        <v>2.25</v>
      </c>
      <c r="Y36" s="96"/>
      <c r="Z36" s="97">
        <f t="shared" si="10"/>
        <v>2.3333333333333335</v>
      </c>
      <c r="AA36" s="97">
        <f t="shared" si="10"/>
        <v>2.276666666666667</v>
      </c>
      <c r="AB36" s="97">
        <f t="shared" si="10"/>
        <v>2.223333333333333</v>
      </c>
      <c r="AC36" s="97">
        <f t="shared" si="10"/>
        <v>2.186666666666667</v>
      </c>
      <c r="AD36" s="97">
        <f t="shared" si="10"/>
        <v>2.1966666666666668</v>
      </c>
      <c r="AE36" s="98">
        <f t="shared" si="11"/>
        <v>2.186666666666667</v>
      </c>
      <c r="AF36" s="99"/>
      <c r="AG36" s="100">
        <f t="shared" si="14"/>
        <v>29.9</v>
      </c>
      <c r="AH36" s="59">
        <f t="shared" si="12"/>
        <v>5.9799999999999995</v>
      </c>
      <c r="AI36" s="59">
        <f t="shared" si="13"/>
        <v>2.9899999999999998</v>
      </c>
    </row>
    <row r="37" spans="2:35" s="81" customFormat="1" ht="18" customHeight="1">
      <c r="B37" s="82" t="s">
        <v>86</v>
      </c>
      <c r="C37" s="83" t="s">
        <v>87</v>
      </c>
      <c r="D37" s="171"/>
      <c r="E37" s="86" t="s">
        <v>88</v>
      </c>
      <c r="F37" s="86" t="s">
        <v>88</v>
      </c>
      <c r="G37" s="100">
        <v>-96.187</v>
      </c>
      <c r="H37" s="39"/>
      <c r="I37" s="119"/>
      <c r="J37" s="89"/>
      <c r="K37" s="90"/>
      <c r="L37" s="124">
        <v>-101.2</v>
      </c>
      <c r="M37" s="90"/>
      <c r="N37" s="92"/>
      <c r="O37" s="86"/>
      <c r="P37" s="93"/>
      <c r="Q37" s="94"/>
      <c r="R37" s="95"/>
      <c r="S37" s="95"/>
      <c r="T37" s="95"/>
      <c r="U37" s="95"/>
      <c r="V37" s="95"/>
      <c r="W37" s="95"/>
      <c r="X37" s="95"/>
      <c r="Y37" s="96"/>
      <c r="Z37" s="97"/>
      <c r="AA37" s="97"/>
      <c r="AB37" s="97"/>
      <c r="AC37" s="97"/>
      <c r="AD37" s="97"/>
      <c r="AE37" s="98"/>
      <c r="AF37" s="99"/>
      <c r="AG37" s="100"/>
      <c r="AH37" s="124">
        <v>-101.2</v>
      </c>
      <c r="AI37" s="59"/>
    </row>
    <row r="38" spans="2:35" s="81" customFormat="1" ht="12.75" customHeight="1" thickBot="1">
      <c r="B38" s="126" t="s">
        <v>55</v>
      </c>
      <c r="C38" s="127" t="s">
        <v>56</v>
      </c>
      <c r="D38" s="172"/>
      <c r="E38" s="173"/>
      <c r="F38" s="174"/>
      <c r="G38" s="175"/>
      <c r="H38" s="176"/>
      <c r="I38" s="177"/>
      <c r="J38" s="178"/>
      <c r="K38" s="179"/>
      <c r="L38" s="180"/>
      <c r="M38" s="174"/>
      <c r="N38" s="181"/>
      <c r="O38" s="86"/>
      <c r="P38" s="138"/>
      <c r="Q38" s="182"/>
      <c r="R38" s="140"/>
      <c r="S38" s="140"/>
      <c r="T38" s="140"/>
      <c r="U38" s="140"/>
      <c r="V38" s="140"/>
      <c r="W38" s="140"/>
      <c r="X38" s="141"/>
      <c r="Y38" s="142"/>
      <c r="Z38" s="143"/>
      <c r="AA38" s="143"/>
      <c r="AB38" s="143"/>
      <c r="AC38" s="143"/>
      <c r="AD38" s="143"/>
      <c r="AE38" s="144"/>
      <c r="AF38" s="99"/>
      <c r="AG38" s="175"/>
      <c r="AH38" s="59"/>
      <c r="AI38" s="59"/>
    </row>
    <row r="39" spans="2:35" s="183" customFormat="1" ht="17.25" customHeight="1" thickBot="1">
      <c r="B39" s="184" t="s">
        <v>89</v>
      </c>
      <c r="C39" s="184"/>
      <c r="D39" s="148"/>
      <c r="E39" s="185"/>
      <c r="F39" s="186"/>
      <c r="G39" s="187"/>
      <c r="H39" s="185"/>
      <c r="I39" s="188"/>
      <c r="J39" s="186"/>
      <c r="K39" s="189"/>
      <c r="L39" s="190"/>
      <c r="M39" s="186"/>
      <c r="N39" s="191"/>
      <c r="O39" s="192"/>
      <c r="P39" s="193"/>
      <c r="Q39" s="194"/>
      <c r="R39" s="140"/>
      <c r="S39" s="140"/>
      <c r="T39" s="140"/>
      <c r="U39" s="140"/>
      <c r="V39" s="140"/>
      <c r="W39" s="140"/>
      <c r="X39" s="159"/>
      <c r="Y39" s="160"/>
      <c r="Z39" s="161"/>
      <c r="AA39" s="161"/>
      <c r="AB39" s="161"/>
      <c r="AC39" s="161"/>
      <c r="AD39" s="161"/>
      <c r="AE39" s="162"/>
      <c r="AF39" s="163"/>
      <c r="AG39" s="187"/>
      <c r="AH39" s="164"/>
      <c r="AI39" s="164"/>
    </row>
    <row r="40" spans="2:35" s="81" customFormat="1" ht="17.25" customHeight="1">
      <c r="B40" s="82" t="s">
        <v>90</v>
      </c>
      <c r="C40" s="83" t="s">
        <v>91</v>
      </c>
      <c r="D40" s="84">
        <v>1983</v>
      </c>
      <c r="E40" s="85">
        <v>0.055</v>
      </c>
      <c r="F40" s="86">
        <f aca="true" t="shared" si="15" ref="F40:F47">X40</f>
        <v>0.08</v>
      </c>
      <c r="G40" s="87">
        <v>1.04</v>
      </c>
      <c r="H40" s="29">
        <v>0.034</v>
      </c>
      <c r="I40" s="88">
        <v>2010</v>
      </c>
      <c r="J40" s="89">
        <v>0.055</v>
      </c>
      <c r="K40" s="90">
        <f aca="true" t="shared" si="16" ref="K40:K47">AE40</f>
        <v>0.05533333333333334</v>
      </c>
      <c r="L40" s="91">
        <v>0.079</v>
      </c>
      <c r="M40" s="90">
        <v>0.057</v>
      </c>
      <c r="N40" s="92">
        <v>0.048</v>
      </c>
      <c r="O40" s="86"/>
      <c r="P40" s="93" t="s">
        <v>90</v>
      </c>
      <c r="Q40" s="94" t="s">
        <v>91</v>
      </c>
      <c r="R40" s="95">
        <v>0.054</v>
      </c>
      <c r="S40" s="95">
        <v>0.055</v>
      </c>
      <c r="T40" s="95">
        <v>0.057</v>
      </c>
      <c r="U40" s="95">
        <v>0.058</v>
      </c>
      <c r="V40" s="95">
        <v>0.055</v>
      </c>
      <c r="W40" s="95">
        <v>0.055</v>
      </c>
      <c r="X40" s="95">
        <v>0.08</v>
      </c>
      <c r="Y40" s="96"/>
      <c r="Z40" s="97">
        <f aca="true" t="shared" si="17" ref="Z40:AD47">(R40+S40+T40)/3</f>
        <v>0.05533333333333334</v>
      </c>
      <c r="AA40" s="97">
        <f t="shared" si="17"/>
        <v>0.05666666666666667</v>
      </c>
      <c r="AB40" s="97">
        <f t="shared" si="17"/>
        <v>0.05666666666666667</v>
      </c>
      <c r="AC40" s="97">
        <f t="shared" si="17"/>
        <v>0.056</v>
      </c>
      <c r="AD40" s="97">
        <f t="shared" si="17"/>
        <v>0.06333333333333334</v>
      </c>
      <c r="AE40" s="98">
        <f aca="true" t="shared" si="18" ref="AE40:AE47">MIN(Z40:AD40)</f>
        <v>0.05533333333333334</v>
      </c>
      <c r="AF40" s="99"/>
      <c r="AG40" s="100">
        <f>G40</f>
        <v>1.04</v>
      </c>
      <c r="AH40" s="59">
        <f aca="true" t="shared" si="19" ref="AH40:AH47">AG40/5</f>
        <v>0.20800000000000002</v>
      </c>
      <c r="AI40" s="59">
        <f aca="true" t="shared" si="20" ref="AI40:AI47">AG40/10</f>
        <v>0.10400000000000001</v>
      </c>
    </row>
    <row r="41" spans="2:35" s="81" customFormat="1" ht="17.25" customHeight="1">
      <c r="B41" s="195" t="s">
        <v>39</v>
      </c>
      <c r="C41" s="83" t="s">
        <v>92</v>
      </c>
      <c r="D41" s="84">
        <v>1966</v>
      </c>
      <c r="E41" s="85">
        <v>27.1</v>
      </c>
      <c r="F41" s="86">
        <f t="shared" si="15"/>
        <v>23.8</v>
      </c>
      <c r="G41" s="196">
        <v>176</v>
      </c>
      <c r="H41" s="197">
        <v>29</v>
      </c>
      <c r="I41" s="88">
        <v>1976</v>
      </c>
      <c r="J41" s="89">
        <v>27.333333333333332</v>
      </c>
      <c r="K41" s="90">
        <f t="shared" si="16"/>
        <v>23.633333333333336</v>
      </c>
      <c r="L41" s="91">
        <v>61</v>
      </c>
      <c r="M41" s="90">
        <v>42</v>
      </c>
      <c r="N41" s="92">
        <v>34</v>
      </c>
      <c r="O41" s="86"/>
      <c r="P41" s="198" t="s">
        <v>39</v>
      </c>
      <c r="Q41" s="94" t="s">
        <v>92</v>
      </c>
      <c r="R41" s="95">
        <v>26.5</v>
      </c>
      <c r="S41" s="95">
        <v>25.7</v>
      </c>
      <c r="T41" s="95">
        <v>24.8</v>
      </c>
      <c r="U41" s="95">
        <v>24.1</v>
      </c>
      <c r="V41" s="95">
        <v>23.5</v>
      </c>
      <c r="W41" s="95">
        <v>23.6</v>
      </c>
      <c r="X41" s="95">
        <v>23.8</v>
      </c>
      <c r="Y41" s="96"/>
      <c r="Z41" s="97">
        <f t="shared" si="17"/>
        <v>25.666666666666668</v>
      </c>
      <c r="AA41" s="97">
        <f t="shared" si="17"/>
        <v>24.866666666666664</v>
      </c>
      <c r="AB41" s="97">
        <f t="shared" si="17"/>
        <v>24.133333333333336</v>
      </c>
      <c r="AC41" s="97">
        <f t="shared" si="17"/>
        <v>23.733333333333334</v>
      </c>
      <c r="AD41" s="97">
        <f t="shared" si="17"/>
        <v>23.633333333333336</v>
      </c>
      <c r="AE41" s="98">
        <f t="shared" si="18"/>
        <v>23.633333333333336</v>
      </c>
      <c r="AF41" s="99"/>
      <c r="AG41" s="100">
        <f aca="true" t="shared" si="21" ref="AG41:AG47">G41</f>
        <v>176</v>
      </c>
      <c r="AH41" s="59">
        <f t="shared" si="19"/>
        <v>35.2</v>
      </c>
      <c r="AI41" s="59">
        <f t="shared" si="20"/>
        <v>17.6</v>
      </c>
    </row>
    <row r="42" spans="2:35" s="81" customFormat="1" ht="17.25" customHeight="1">
      <c r="B42" s="82" t="s">
        <v>93</v>
      </c>
      <c r="C42" s="83" t="s">
        <v>94</v>
      </c>
      <c r="D42" s="84">
        <v>1974</v>
      </c>
      <c r="E42" s="85">
        <v>0.35</v>
      </c>
      <c r="F42" s="86">
        <f t="shared" si="15"/>
        <v>0.362</v>
      </c>
      <c r="G42" s="87">
        <v>2.62</v>
      </c>
      <c r="H42" s="102">
        <v>0.341</v>
      </c>
      <c r="I42" s="88">
        <v>1976</v>
      </c>
      <c r="J42" s="89">
        <v>0.365</v>
      </c>
      <c r="K42" s="90">
        <f t="shared" si="16"/>
        <v>0.3376666666666667</v>
      </c>
      <c r="L42" s="91">
        <v>0.68</v>
      </c>
      <c r="M42" s="90">
        <v>0.49</v>
      </c>
      <c r="N42" s="92">
        <v>0.42</v>
      </c>
      <c r="O42" s="86"/>
      <c r="P42" s="93" t="s">
        <v>93</v>
      </c>
      <c r="Q42" s="94" t="s">
        <v>94</v>
      </c>
      <c r="R42" s="95">
        <v>0.35</v>
      </c>
      <c r="S42" s="95">
        <v>0.329</v>
      </c>
      <c r="T42" s="95">
        <v>0.334</v>
      </c>
      <c r="U42" s="95">
        <v>0.4</v>
      </c>
      <c r="V42" s="95">
        <v>0.36</v>
      </c>
      <c r="W42" s="95">
        <v>0.33</v>
      </c>
      <c r="X42" s="95">
        <v>0.362</v>
      </c>
      <c r="Y42" s="96"/>
      <c r="Z42" s="97">
        <f t="shared" si="17"/>
        <v>0.3376666666666667</v>
      </c>
      <c r="AA42" s="97">
        <f t="shared" si="17"/>
        <v>0.3543333333333334</v>
      </c>
      <c r="AB42" s="97">
        <f t="shared" si="17"/>
        <v>0.36466666666666664</v>
      </c>
      <c r="AC42" s="97">
        <f t="shared" si="17"/>
        <v>0.36333333333333334</v>
      </c>
      <c r="AD42" s="97">
        <f t="shared" si="17"/>
        <v>0.3506666666666667</v>
      </c>
      <c r="AE42" s="98">
        <f t="shared" si="18"/>
        <v>0.3376666666666667</v>
      </c>
      <c r="AF42" s="99"/>
      <c r="AG42" s="100">
        <f t="shared" si="21"/>
        <v>2.62</v>
      </c>
      <c r="AH42" s="59">
        <f t="shared" si="19"/>
        <v>0.524</v>
      </c>
      <c r="AI42" s="59">
        <f t="shared" si="20"/>
        <v>0.262</v>
      </c>
    </row>
    <row r="43" spans="2:35" s="81" customFormat="1" ht="17.25" customHeight="1">
      <c r="B43" s="82" t="s">
        <v>95</v>
      </c>
      <c r="C43" s="83" t="s">
        <v>96</v>
      </c>
      <c r="D43" s="84">
        <v>1987</v>
      </c>
      <c r="E43" s="85">
        <v>3.33</v>
      </c>
      <c r="F43" s="86">
        <f t="shared" si="15"/>
        <v>3.04</v>
      </c>
      <c r="G43" s="100">
        <v>17.3</v>
      </c>
      <c r="H43" s="102">
        <v>2.35</v>
      </c>
      <c r="I43" s="88">
        <v>1990</v>
      </c>
      <c r="J43" s="89">
        <v>3.33</v>
      </c>
      <c r="K43" s="90">
        <f t="shared" si="16"/>
        <v>3.0833333333333335</v>
      </c>
      <c r="L43" s="91">
        <v>4.8</v>
      </c>
      <c r="M43" s="90">
        <v>3.5</v>
      </c>
      <c r="N43" s="92">
        <v>2.9</v>
      </c>
      <c r="O43" s="86"/>
      <c r="P43" s="93" t="s">
        <v>95</v>
      </c>
      <c r="Q43" s="94" t="s">
        <v>96</v>
      </c>
      <c r="R43" s="95">
        <v>3.23</v>
      </c>
      <c r="S43" s="95">
        <v>3.13</v>
      </c>
      <c r="T43" s="95">
        <v>3.1</v>
      </c>
      <c r="U43" s="95">
        <v>3.17</v>
      </c>
      <c r="V43" s="95">
        <v>3.16</v>
      </c>
      <c r="W43" s="95">
        <v>3.05</v>
      </c>
      <c r="X43" s="95">
        <v>3.04</v>
      </c>
      <c r="Y43" s="166"/>
      <c r="Z43" s="97">
        <f t="shared" si="17"/>
        <v>3.153333333333333</v>
      </c>
      <c r="AA43" s="97">
        <f t="shared" si="17"/>
        <v>3.1333333333333333</v>
      </c>
      <c r="AB43" s="97">
        <f t="shared" si="17"/>
        <v>3.143333333333333</v>
      </c>
      <c r="AC43" s="97">
        <f t="shared" si="17"/>
        <v>3.1266666666666665</v>
      </c>
      <c r="AD43" s="97">
        <f t="shared" si="17"/>
        <v>3.0833333333333335</v>
      </c>
      <c r="AE43" s="98">
        <f t="shared" si="18"/>
        <v>3.0833333333333335</v>
      </c>
      <c r="AF43" s="99"/>
      <c r="AG43" s="100">
        <f t="shared" si="21"/>
        <v>17.3</v>
      </c>
      <c r="AH43" s="59">
        <f t="shared" si="19"/>
        <v>3.46</v>
      </c>
      <c r="AI43" s="59">
        <f t="shared" si="20"/>
        <v>1.73</v>
      </c>
    </row>
    <row r="44" spans="2:35" s="81" customFormat="1" ht="17.25" customHeight="1">
      <c r="B44" s="82"/>
      <c r="C44" s="83" t="s">
        <v>97</v>
      </c>
      <c r="D44" s="84">
        <v>2000</v>
      </c>
      <c r="E44" s="85">
        <v>5.46</v>
      </c>
      <c r="F44" s="86">
        <f t="shared" si="15"/>
        <v>5.97</v>
      </c>
      <c r="G44" s="100">
        <v>25.2</v>
      </c>
      <c r="H44" s="102">
        <v>5.67</v>
      </c>
      <c r="I44" s="88">
        <v>2004</v>
      </c>
      <c r="J44" s="89">
        <v>6.183333333333334</v>
      </c>
      <c r="K44" s="199">
        <f t="shared" si="16"/>
        <v>5.206666666666667</v>
      </c>
      <c r="L44" s="91">
        <v>10</v>
      </c>
      <c r="M44" s="200">
        <v>7.7</v>
      </c>
      <c r="N44" s="92">
        <v>6.5</v>
      </c>
      <c r="O44" s="86"/>
      <c r="P44" s="198" t="s">
        <v>42</v>
      </c>
      <c r="Q44" s="94" t="s">
        <v>98</v>
      </c>
      <c r="R44" s="95">
        <v>5.41</v>
      </c>
      <c r="S44" s="95">
        <v>5.39</v>
      </c>
      <c r="T44" s="95">
        <v>5.39</v>
      </c>
      <c r="U44" s="95">
        <v>5.48</v>
      </c>
      <c r="V44" s="95">
        <v>5.14</v>
      </c>
      <c r="W44" s="95">
        <v>5</v>
      </c>
      <c r="X44" s="95">
        <v>5.97</v>
      </c>
      <c r="Y44" s="166"/>
      <c r="Z44" s="97">
        <f t="shared" si="17"/>
        <v>5.396666666666667</v>
      </c>
      <c r="AA44" s="97">
        <f t="shared" si="17"/>
        <v>5.419999999999999</v>
      </c>
      <c r="AB44" s="97">
        <f t="shared" si="17"/>
        <v>5.336666666666667</v>
      </c>
      <c r="AC44" s="97">
        <f t="shared" si="17"/>
        <v>5.206666666666667</v>
      </c>
      <c r="AD44" s="97">
        <f t="shared" si="17"/>
        <v>5.37</v>
      </c>
      <c r="AE44" s="201">
        <f t="shared" si="18"/>
        <v>5.206666666666667</v>
      </c>
      <c r="AF44" s="99"/>
      <c r="AG44" s="100">
        <f t="shared" si="21"/>
        <v>25.2</v>
      </c>
      <c r="AH44" s="59">
        <f t="shared" si="19"/>
        <v>5.04</v>
      </c>
      <c r="AI44" s="59">
        <f t="shared" si="20"/>
        <v>2.52</v>
      </c>
    </row>
    <row r="45" spans="2:35" s="81" customFormat="1" ht="17.25" customHeight="1">
      <c r="B45" s="82" t="s">
        <v>43</v>
      </c>
      <c r="C45" s="83" t="s">
        <v>99</v>
      </c>
      <c r="D45" s="84">
        <v>1964</v>
      </c>
      <c r="E45" s="85">
        <v>6.15</v>
      </c>
      <c r="F45" s="86">
        <f t="shared" si="15"/>
        <v>5.69</v>
      </c>
      <c r="G45" s="100">
        <v>33.9</v>
      </c>
      <c r="H45" s="102">
        <v>4.19</v>
      </c>
      <c r="I45" s="88">
        <v>1990</v>
      </c>
      <c r="J45" s="89">
        <v>6.636666666666667</v>
      </c>
      <c r="K45" s="90">
        <f t="shared" si="16"/>
        <v>5.226666666666667</v>
      </c>
      <c r="L45" s="91">
        <v>11</v>
      </c>
      <c r="M45" s="90">
        <v>7.6</v>
      </c>
      <c r="N45" s="92">
        <v>6.1</v>
      </c>
      <c r="O45" s="86"/>
      <c r="P45" s="198" t="s">
        <v>42</v>
      </c>
      <c r="Q45" s="94" t="s">
        <v>99</v>
      </c>
      <c r="R45" s="95">
        <v>5.5</v>
      </c>
      <c r="S45" s="95">
        <v>5.39</v>
      </c>
      <c r="T45" s="95">
        <v>5.39</v>
      </c>
      <c r="U45" s="95">
        <v>5.39</v>
      </c>
      <c r="V45" s="95">
        <v>5.26</v>
      </c>
      <c r="W45" s="95">
        <v>5.03</v>
      </c>
      <c r="X45" s="95">
        <v>5.69</v>
      </c>
      <c r="Y45" s="96"/>
      <c r="Z45" s="97">
        <f t="shared" si="17"/>
        <v>5.426666666666667</v>
      </c>
      <c r="AA45" s="97">
        <f t="shared" si="17"/>
        <v>5.39</v>
      </c>
      <c r="AB45" s="97">
        <f t="shared" si="17"/>
        <v>5.346666666666667</v>
      </c>
      <c r="AC45" s="97">
        <f t="shared" si="17"/>
        <v>5.226666666666667</v>
      </c>
      <c r="AD45" s="97">
        <f t="shared" si="17"/>
        <v>5.326666666666667</v>
      </c>
      <c r="AE45" s="98">
        <f t="shared" si="18"/>
        <v>5.226666666666667</v>
      </c>
      <c r="AF45" s="99"/>
      <c r="AG45" s="100">
        <f t="shared" si="21"/>
        <v>33.9</v>
      </c>
      <c r="AH45" s="59">
        <f t="shared" si="19"/>
        <v>6.779999999999999</v>
      </c>
      <c r="AI45" s="59">
        <f t="shared" si="20"/>
        <v>3.3899999999999997</v>
      </c>
    </row>
    <row r="46" spans="2:35" s="81" customFormat="1" ht="17.25" customHeight="1">
      <c r="B46" s="195" t="s">
        <v>39</v>
      </c>
      <c r="C46" s="83" t="s">
        <v>100</v>
      </c>
      <c r="D46" s="84">
        <v>1975</v>
      </c>
      <c r="E46" s="85">
        <v>0</v>
      </c>
      <c r="F46" s="86">
        <f t="shared" si="15"/>
        <v>7.5</v>
      </c>
      <c r="G46" s="100">
        <v>53.8</v>
      </c>
      <c r="H46" s="102">
        <v>6.13</v>
      </c>
      <c r="I46" s="88">
        <v>1976</v>
      </c>
      <c r="J46" s="89">
        <v>0</v>
      </c>
      <c r="K46" s="90">
        <f t="shared" si="16"/>
        <v>6.886666666666667</v>
      </c>
      <c r="L46" s="91">
        <v>18</v>
      </c>
      <c r="M46" s="90">
        <v>12</v>
      </c>
      <c r="N46" s="92">
        <v>9.3</v>
      </c>
      <c r="O46" s="86"/>
      <c r="P46" s="198" t="s">
        <v>39</v>
      </c>
      <c r="Q46" s="94" t="s">
        <v>100</v>
      </c>
      <c r="R46" s="95">
        <v>6.86</v>
      </c>
      <c r="S46" s="95">
        <v>6.76</v>
      </c>
      <c r="T46" s="95">
        <v>7.04</v>
      </c>
      <c r="U46" s="95">
        <v>7.2</v>
      </c>
      <c r="V46" s="95">
        <v>7.37</v>
      </c>
      <c r="W46" s="95">
        <v>7.4</v>
      </c>
      <c r="X46" s="95">
        <v>7.5</v>
      </c>
      <c r="Y46" s="96"/>
      <c r="Z46" s="97">
        <f t="shared" si="17"/>
        <v>6.886666666666667</v>
      </c>
      <c r="AA46" s="97">
        <f t="shared" si="17"/>
        <v>7</v>
      </c>
      <c r="AB46" s="97">
        <f t="shared" si="17"/>
        <v>7.203333333333333</v>
      </c>
      <c r="AC46" s="97">
        <f t="shared" si="17"/>
        <v>7.323333333333333</v>
      </c>
      <c r="AD46" s="97">
        <f t="shared" si="17"/>
        <v>7.423333333333333</v>
      </c>
      <c r="AE46" s="98">
        <f t="shared" si="18"/>
        <v>6.886666666666667</v>
      </c>
      <c r="AF46" s="99"/>
      <c r="AG46" s="100">
        <f t="shared" si="21"/>
        <v>53.8</v>
      </c>
      <c r="AH46" s="59">
        <f t="shared" si="19"/>
        <v>10.76</v>
      </c>
      <c r="AI46" s="59">
        <f t="shared" si="20"/>
        <v>5.38</v>
      </c>
    </row>
    <row r="47" spans="2:35" s="81" customFormat="1" ht="17.25" customHeight="1">
      <c r="B47" s="202"/>
      <c r="C47" s="83" t="s">
        <v>101</v>
      </c>
      <c r="D47" s="84">
        <v>1952</v>
      </c>
      <c r="E47" s="85">
        <v>19.5</v>
      </c>
      <c r="F47" s="86">
        <f t="shared" si="15"/>
        <v>17.7</v>
      </c>
      <c r="G47" s="87">
        <v>98.5</v>
      </c>
      <c r="H47" s="102">
        <v>9.5</v>
      </c>
      <c r="I47" s="88">
        <v>1960</v>
      </c>
      <c r="J47" s="89">
        <v>20.266666666666666</v>
      </c>
      <c r="K47" s="90">
        <f t="shared" si="16"/>
        <v>17.666666666666668</v>
      </c>
      <c r="L47" s="91">
        <v>31</v>
      </c>
      <c r="M47" s="90">
        <v>20</v>
      </c>
      <c r="N47" s="92">
        <v>16</v>
      </c>
      <c r="O47" s="86"/>
      <c r="P47" s="198" t="s">
        <v>42</v>
      </c>
      <c r="Q47" s="94" t="s">
        <v>101</v>
      </c>
      <c r="R47" s="95">
        <v>19</v>
      </c>
      <c r="S47" s="95">
        <v>18.5</v>
      </c>
      <c r="T47" s="95">
        <v>18.4</v>
      </c>
      <c r="U47" s="95">
        <v>18.1</v>
      </c>
      <c r="V47" s="95">
        <v>17.6</v>
      </c>
      <c r="W47" s="95">
        <v>17.7</v>
      </c>
      <c r="X47" s="95">
        <v>17.7</v>
      </c>
      <c r="Y47" s="96"/>
      <c r="Z47" s="97">
        <f t="shared" si="17"/>
        <v>18.633333333333333</v>
      </c>
      <c r="AA47" s="97">
        <f t="shared" si="17"/>
        <v>18.333333333333332</v>
      </c>
      <c r="AB47" s="97">
        <f t="shared" si="17"/>
        <v>18.033333333333335</v>
      </c>
      <c r="AC47" s="97">
        <f t="shared" si="17"/>
        <v>17.8</v>
      </c>
      <c r="AD47" s="97">
        <f t="shared" si="17"/>
        <v>17.666666666666668</v>
      </c>
      <c r="AE47" s="98">
        <f t="shared" si="18"/>
        <v>17.666666666666668</v>
      </c>
      <c r="AF47" s="99"/>
      <c r="AG47" s="100">
        <f t="shared" si="21"/>
        <v>98.5</v>
      </c>
      <c r="AH47" s="59">
        <f t="shared" si="19"/>
        <v>19.7</v>
      </c>
      <c r="AI47" s="59">
        <f t="shared" si="20"/>
        <v>9.85</v>
      </c>
    </row>
    <row r="48" spans="2:35" s="81" customFormat="1" ht="17.25" customHeight="1">
      <c r="B48" s="195" t="s">
        <v>102</v>
      </c>
      <c r="C48" s="83" t="s">
        <v>103</v>
      </c>
      <c r="D48" s="84"/>
      <c r="E48" s="203">
        <v>-5</v>
      </c>
      <c r="F48" s="204">
        <v>-5.05</v>
      </c>
      <c r="G48" s="205">
        <v>-4.06</v>
      </c>
      <c r="H48" s="118">
        <v>-4.87</v>
      </c>
      <c r="I48" s="119"/>
      <c r="J48" s="120"/>
      <c r="K48" s="90"/>
      <c r="L48" s="121">
        <v>-4.99</v>
      </c>
      <c r="M48" s="122">
        <v>-5.17</v>
      </c>
      <c r="N48" s="123">
        <v>1</v>
      </c>
      <c r="O48" s="86"/>
      <c r="P48" s="198"/>
      <c r="Q48" s="94"/>
      <c r="R48" s="95"/>
      <c r="S48" s="95"/>
      <c r="T48" s="95"/>
      <c r="U48" s="95"/>
      <c r="V48" s="95"/>
      <c r="W48" s="95"/>
      <c r="X48" s="95"/>
      <c r="Y48" s="96"/>
      <c r="Z48" s="97"/>
      <c r="AA48" s="97"/>
      <c r="AB48" s="97"/>
      <c r="AC48" s="97"/>
      <c r="AD48" s="97"/>
      <c r="AE48" s="98"/>
      <c r="AF48" s="99"/>
      <c r="AG48" s="100"/>
      <c r="AH48" s="124">
        <v>-4.99</v>
      </c>
      <c r="AI48" s="122">
        <v>-5.17</v>
      </c>
    </row>
    <row r="49" spans="2:35" s="81" customFormat="1" ht="17.25" customHeight="1">
      <c r="B49" s="195"/>
      <c r="C49" s="83" t="s">
        <v>104</v>
      </c>
      <c r="D49" s="84"/>
      <c r="E49" s="206">
        <v>-1.75</v>
      </c>
      <c r="F49" s="59">
        <v>-1.85</v>
      </c>
      <c r="G49" s="205">
        <v>-0.89</v>
      </c>
      <c r="H49" s="118">
        <v>-1.69</v>
      </c>
      <c r="I49" s="119"/>
      <c r="J49" s="120"/>
      <c r="K49" s="90"/>
      <c r="L49" s="121">
        <v>-1.87</v>
      </c>
      <c r="M49" s="122">
        <v>-2.25</v>
      </c>
      <c r="N49" s="123">
        <v>1</v>
      </c>
      <c r="O49" s="86"/>
      <c r="P49" s="198"/>
      <c r="Q49" s="94"/>
      <c r="R49" s="95"/>
      <c r="S49" s="95"/>
      <c r="T49" s="95"/>
      <c r="U49" s="95"/>
      <c r="V49" s="95"/>
      <c r="W49" s="95"/>
      <c r="X49" s="95"/>
      <c r="Y49" s="96"/>
      <c r="Z49" s="97"/>
      <c r="AA49" s="97"/>
      <c r="AB49" s="97"/>
      <c r="AC49" s="97"/>
      <c r="AD49" s="97"/>
      <c r="AE49" s="98"/>
      <c r="AF49" s="99"/>
      <c r="AG49" s="100"/>
      <c r="AH49" s="124">
        <v>-1.87</v>
      </c>
      <c r="AI49" s="122">
        <v>-2.25</v>
      </c>
    </row>
    <row r="50" spans="2:35" s="81" customFormat="1" ht="17.25" customHeight="1">
      <c r="B50" s="195" t="s">
        <v>105</v>
      </c>
      <c r="C50" s="83" t="s">
        <v>106</v>
      </c>
      <c r="D50" s="84"/>
      <c r="E50" s="207">
        <v>-1.85</v>
      </c>
      <c r="F50" s="208">
        <v>-1.9</v>
      </c>
      <c r="G50" s="205">
        <v>-1.64</v>
      </c>
      <c r="H50" s="118">
        <v>-2.14</v>
      </c>
      <c r="I50" s="119"/>
      <c r="J50" s="120"/>
      <c r="K50" s="90"/>
      <c r="L50" s="121">
        <v>-1.72</v>
      </c>
      <c r="M50" s="122">
        <v>-1.9</v>
      </c>
      <c r="N50" s="209">
        <v>2</v>
      </c>
      <c r="O50" s="86"/>
      <c r="P50" s="198"/>
      <c r="Q50" s="94"/>
      <c r="R50" s="95"/>
      <c r="S50" s="95"/>
      <c r="T50" s="95"/>
      <c r="U50" s="95"/>
      <c r="V50" s="95"/>
      <c r="W50" s="95"/>
      <c r="X50" s="95"/>
      <c r="Y50" s="96"/>
      <c r="Z50" s="97"/>
      <c r="AA50" s="97"/>
      <c r="AB50" s="97"/>
      <c r="AC50" s="97"/>
      <c r="AD50" s="97"/>
      <c r="AE50" s="98"/>
      <c r="AF50" s="99"/>
      <c r="AG50" s="100"/>
      <c r="AH50" s="124">
        <v>-1.72</v>
      </c>
      <c r="AI50" s="122">
        <v>-1.9</v>
      </c>
    </row>
    <row r="51" spans="2:35" s="81" customFormat="1" ht="18" customHeight="1">
      <c r="B51" s="195" t="s">
        <v>107</v>
      </c>
      <c r="C51" s="83" t="s">
        <v>108</v>
      </c>
      <c r="D51" s="84"/>
      <c r="E51" s="206">
        <v>-3.91</v>
      </c>
      <c r="F51" s="59">
        <v>-3.94</v>
      </c>
      <c r="G51" s="205">
        <v>-3.64</v>
      </c>
      <c r="H51" s="118">
        <v>-3.82</v>
      </c>
      <c r="I51" s="119"/>
      <c r="J51" s="120"/>
      <c r="K51" s="90"/>
      <c r="L51" s="121">
        <v>-3.96</v>
      </c>
      <c r="M51" s="122">
        <v>-4.14</v>
      </c>
      <c r="N51" s="123">
        <v>1</v>
      </c>
      <c r="O51" s="86"/>
      <c r="P51" s="198"/>
      <c r="Q51" s="94"/>
      <c r="R51" s="95"/>
      <c r="S51" s="95"/>
      <c r="T51" s="95"/>
      <c r="U51" s="95"/>
      <c r="V51" s="95"/>
      <c r="W51" s="95"/>
      <c r="X51" s="95"/>
      <c r="Y51" s="96"/>
      <c r="Z51" s="97"/>
      <c r="AA51" s="97"/>
      <c r="AB51" s="97"/>
      <c r="AC51" s="97"/>
      <c r="AD51" s="97"/>
      <c r="AE51" s="98"/>
      <c r="AF51" s="99"/>
      <c r="AG51" s="100"/>
      <c r="AH51" s="124">
        <v>-3.96</v>
      </c>
      <c r="AI51" s="122">
        <v>-4.14</v>
      </c>
    </row>
    <row r="52" spans="2:35" s="81" customFormat="1" ht="20.25" customHeight="1">
      <c r="B52" s="195" t="s">
        <v>86</v>
      </c>
      <c r="C52" s="83" t="s">
        <v>109</v>
      </c>
      <c r="D52" s="84"/>
      <c r="E52" s="206">
        <v>-15.44</v>
      </c>
      <c r="F52" s="59">
        <v>-15.76</v>
      </c>
      <c r="G52" s="205">
        <v>-14.34</v>
      </c>
      <c r="H52" s="118">
        <v>-15.54</v>
      </c>
      <c r="I52" s="119"/>
      <c r="J52" s="120"/>
      <c r="K52" s="90"/>
      <c r="L52" s="121">
        <v>-16.11</v>
      </c>
      <c r="M52" s="122">
        <v>-16.5</v>
      </c>
      <c r="N52" s="123">
        <v>1</v>
      </c>
      <c r="O52" s="86"/>
      <c r="P52" s="198"/>
      <c r="Q52" s="94"/>
      <c r="R52" s="95"/>
      <c r="S52" s="95"/>
      <c r="T52" s="95"/>
      <c r="U52" s="95"/>
      <c r="V52" s="95"/>
      <c r="W52" s="95"/>
      <c r="X52" s="95"/>
      <c r="Y52" s="96"/>
      <c r="Z52" s="97"/>
      <c r="AA52" s="97"/>
      <c r="AB52" s="97"/>
      <c r="AC52" s="97"/>
      <c r="AD52" s="97"/>
      <c r="AE52" s="98"/>
      <c r="AF52" s="99"/>
      <c r="AG52" s="100"/>
      <c r="AH52" s="124">
        <v>-16.11</v>
      </c>
      <c r="AI52" s="122">
        <v>-16.5</v>
      </c>
    </row>
    <row r="53" spans="2:35" s="81" customFormat="1" ht="12.75" customHeight="1" thickBot="1">
      <c r="B53" s="210" t="s">
        <v>55</v>
      </c>
      <c r="C53" s="128" t="s">
        <v>56</v>
      </c>
      <c r="D53" s="172"/>
      <c r="E53" s="129"/>
      <c r="F53" s="174"/>
      <c r="G53" s="175"/>
      <c r="H53" s="176"/>
      <c r="I53" s="177"/>
      <c r="J53" s="178"/>
      <c r="K53" s="179"/>
      <c r="L53" s="180"/>
      <c r="M53" s="174"/>
      <c r="N53" s="181"/>
      <c r="O53" s="86"/>
      <c r="P53" s="138"/>
      <c r="Q53" s="182"/>
      <c r="R53" s="140"/>
      <c r="S53" s="140"/>
      <c r="T53" s="140"/>
      <c r="U53" s="140"/>
      <c r="V53" s="140"/>
      <c r="W53" s="140"/>
      <c r="X53" s="141"/>
      <c r="Y53" s="142"/>
      <c r="Z53" s="143"/>
      <c r="AA53" s="143"/>
      <c r="AB53" s="143"/>
      <c r="AC53" s="143"/>
      <c r="AD53" s="143"/>
      <c r="AE53" s="144"/>
      <c r="AF53" s="99"/>
      <c r="AG53" s="175"/>
      <c r="AH53" s="59"/>
      <c r="AI53" s="59"/>
    </row>
    <row r="54" spans="2:35" s="183" customFormat="1" ht="17.25" customHeight="1" thickBot="1">
      <c r="B54" s="184" t="s">
        <v>110</v>
      </c>
      <c r="C54" s="211"/>
      <c r="D54" s="148"/>
      <c r="E54" s="185"/>
      <c r="F54" s="186"/>
      <c r="G54" s="187"/>
      <c r="H54" s="185"/>
      <c r="I54" s="188"/>
      <c r="J54" s="186"/>
      <c r="K54" s="189"/>
      <c r="L54" s="190"/>
      <c r="M54" s="186"/>
      <c r="N54" s="191"/>
      <c r="O54" s="192"/>
      <c r="P54" s="193"/>
      <c r="Q54" s="194"/>
      <c r="R54" s="140"/>
      <c r="S54" s="140"/>
      <c r="T54" s="140"/>
      <c r="U54" s="140"/>
      <c r="V54" s="140"/>
      <c r="W54" s="140"/>
      <c r="X54" s="159"/>
      <c r="Y54" s="160"/>
      <c r="Z54" s="161"/>
      <c r="AA54" s="161"/>
      <c r="AB54" s="161"/>
      <c r="AC54" s="161"/>
      <c r="AD54" s="161"/>
      <c r="AE54" s="162"/>
      <c r="AF54" s="163"/>
      <c r="AG54" s="187"/>
      <c r="AH54" s="164"/>
      <c r="AI54" s="164"/>
    </row>
    <row r="55" spans="2:35" s="81" customFormat="1" ht="17.25" customHeight="1">
      <c r="B55" s="82" t="s">
        <v>111</v>
      </c>
      <c r="C55" s="83" t="s">
        <v>112</v>
      </c>
      <c r="D55" s="84">
        <v>1974</v>
      </c>
      <c r="E55" s="85">
        <v>0.041</v>
      </c>
      <c r="F55" s="86">
        <f aca="true" t="shared" si="22" ref="F55:F64">X55</f>
        <v>0.037</v>
      </c>
      <c r="G55" s="87">
        <v>0.3</v>
      </c>
      <c r="H55" s="29">
        <v>0.016</v>
      </c>
      <c r="I55" s="88">
        <v>1976</v>
      </c>
      <c r="J55" s="89">
        <v>0.04133333333333333</v>
      </c>
      <c r="K55" s="90">
        <f aca="true" t="shared" si="23" ref="K55:K64">AE55</f>
        <v>0.038</v>
      </c>
      <c r="L55" s="91">
        <v>0.053</v>
      </c>
      <c r="M55" s="86">
        <v>0.032</v>
      </c>
      <c r="N55" s="212">
        <v>0.024</v>
      </c>
      <c r="O55" s="86"/>
      <c r="P55" s="93" t="s">
        <v>111</v>
      </c>
      <c r="Q55" s="94" t="s">
        <v>112</v>
      </c>
      <c r="R55" s="95">
        <v>0.04</v>
      </c>
      <c r="S55" s="95">
        <v>0.039</v>
      </c>
      <c r="T55" s="95">
        <v>0.039</v>
      </c>
      <c r="U55" s="95">
        <v>0.039</v>
      </c>
      <c r="V55" s="95">
        <v>0.039</v>
      </c>
      <c r="W55" s="95">
        <v>0.038</v>
      </c>
      <c r="X55" s="95">
        <v>0.037</v>
      </c>
      <c r="Y55" s="166"/>
      <c r="Z55" s="97">
        <f aca="true" t="shared" si="24" ref="Z55:AD64">(R55+S55+T55)/3</f>
        <v>0.03933333333333333</v>
      </c>
      <c r="AA55" s="97">
        <f t="shared" si="24"/>
        <v>0.039</v>
      </c>
      <c r="AB55" s="97">
        <f t="shared" si="24"/>
        <v>0.039</v>
      </c>
      <c r="AC55" s="97">
        <f t="shared" si="24"/>
        <v>0.03866666666666666</v>
      </c>
      <c r="AD55" s="97">
        <f t="shared" si="24"/>
        <v>0.038</v>
      </c>
      <c r="AE55" s="98">
        <f aca="true" t="shared" si="25" ref="AE55:AE64">MIN(Z55:AD55)</f>
        <v>0.038</v>
      </c>
      <c r="AF55" s="99"/>
      <c r="AG55" s="100">
        <f>G55</f>
        <v>0.3</v>
      </c>
      <c r="AH55" s="59">
        <f aca="true" t="shared" si="26" ref="AH55:AH64">AG55/5</f>
        <v>0.06</v>
      </c>
      <c r="AI55" s="59">
        <f aca="true" t="shared" si="27" ref="AI55:AI64">AG55/10</f>
        <v>0.03</v>
      </c>
    </row>
    <row r="56" spans="2:35" s="81" customFormat="1" ht="17.25" customHeight="1">
      <c r="B56" s="82" t="s">
        <v>113</v>
      </c>
      <c r="C56" s="83" t="s">
        <v>114</v>
      </c>
      <c r="D56" s="84">
        <v>1998</v>
      </c>
      <c r="E56" s="85">
        <v>1.02</v>
      </c>
      <c r="F56" s="86">
        <f t="shared" si="22"/>
        <v>0.742</v>
      </c>
      <c r="G56" s="100">
        <v>5.95</v>
      </c>
      <c r="H56" s="102">
        <v>0.187</v>
      </c>
      <c r="I56" s="88">
        <v>2010</v>
      </c>
      <c r="J56" s="89">
        <v>1.002</v>
      </c>
      <c r="K56" s="90">
        <f t="shared" si="23"/>
        <v>0.7753333333333333</v>
      </c>
      <c r="L56" s="91">
        <v>0.52</v>
      </c>
      <c r="M56" s="86">
        <v>0.33</v>
      </c>
      <c r="N56" s="212">
        <v>0.26</v>
      </c>
      <c r="O56" s="86"/>
      <c r="P56" s="93" t="s">
        <v>113</v>
      </c>
      <c r="Q56" s="94" t="s">
        <v>114</v>
      </c>
      <c r="R56" s="95">
        <v>0.864</v>
      </c>
      <c r="S56" s="95">
        <v>0.717</v>
      </c>
      <c r="T56" s="95">
        <v>0.769</v>
      </c>
      <c r="U56" s="95">
        <v>0.84</v>
      </c>
      <c r="V56" s="95">
        <v>0.862</v>
      </c>
      <c r="W56" s="95">
        <v>0.783</v>
      </c>
      <c r="X56" s="95">
        <v>0.742</v>
      </c>
      <c r="Y56" s="166"/>
      <c r="Z56" s="97">
        <f t="shared" si="24"/>
        <v>0.7833333333333333</v>
      </c>
      <c r="AA56" s="97">
        <f t="shared" si="24"/>
        <v>0.7753333333333333</v>
      </c>
      <c r="AB56" s="97">
        <f t="shared" si="24"/>
        <v>0.8236666666666667</v>
      </c>
      <c r="AC56" s="97">
        <f t="shared" si="24"/>
        <v>0.8283333333333333</v>
      </c>
      <c r="AD56" s="97">
        <f t="shared" si="24"/>
        <v>0.7956666666666666</v>
      </c>
      <c r="AE56" s="98">
        <f t="shared" si="25"/>
        <v>0.7753333333333333</v>
      </c>
      <c r="AF56" s="99"/>
      <c r="AG56" s="100">
        <f aca="true" t="shared" si="28" ref="AG56:AG64">G56</f>
        <v>5.95</v>
      </c>
      <c r="AH56" s="59">
        <f t="shared" si="26"/>
        <v>1.19</v>
      </c>
      <c r="AI56" s="59">
        <f t="shared" si="27"/>
        <v>0.595</v>
      </c>
    </row>
    <row r="57" spans="2:35" s="81" customFormat="1" ht="17.25" customHeight="1">
      <c r="B57" s="82" t="s">
        <v>115</v>
      </c>
      <c r="C57" s="83" t="s">
        <v>116</v>
      </c>
      <c r="D57" s="84">
        <v>1988</v>
      </c>
      <c r="E57" s="85">
        <v>0.894</v>
      </c>
      <c r="F57" s="86">
        <f t="shared" si="22"/>
        <v>0.685</v>
      </c>
      <c r="G57" s="87">
        <v>11.4</v>
      </c>
      <c r="H57" s="102">
        <v>1.2</v>
      </c>
      <c r="I57" s="88">
        <v>1990</v>
      </c>
      <c r="J57" s="89">
        <v>0.9006666666666666</v>
      </c>
      <c r="K57" s="90">
        <f t="shared" si="23"/>
        <v>0.6736666666666666</v>
      </c>
      <c r="L57" s="91">
        <v>2.7</v>
      </c>
      <c r="M57" s="90">
        <v>1.8</v>
      </c>
      <c r="N57" s="92">
        <v>1.5</v>
      </c>
      <c r="O57" s="86"/>
      <c r="P57" s="93" t="s">
        <v>115</v>
      </c>
      <c r="Q57" s="94" t="s">
        <v>116</v>
      </c>
      <c r="R57" s="95">
        <v>0.715</v>
      </c>
      <c r="S57" s="95">
        <v>0.654</v>
      </c>
      <c r="T57" s="95">
        <v>0.652</v>
      </c>
      <c r="U57" s="95">
        <v>0.763</v>
      </c>
      <c r="V57" s="95">
        <v>0.738</v>
      </c>
      <c r="W57" s="95">
        <v>0.738</v>
      </c>
      <c r="X57" s="95">
        <v>0.685</v>
      </c>
      <c r="Y57" s="166"/>
      <c r="Z57" s="97">
        <f t="shared" si="24"/>
        <v>0.6736666666666666</v>
      </c>
      <c r="AA57" s="97">
        <f t="shared" si="24"/>
        <v>0.6896666666666667</v>
      </c>
      <c r="AB57" s="97">
        <f t="shared" si="24"/>
        <v>0.7176666666666667</v>
      </c>
      <c r="AC57" s="97">
        <f t="shared" si="24"/>
        <v>0.7463333333333333</v>
      </c>
      <c r="AD57" s="97">
        <f t="shared" si="24"/>
        <v>0.7203333333333334</v>
      </c>
      <c r="AE57" s="98">
        <f t="shared" si="25"/>
        <v>0.6736666666666666</v>
      </c>
      <c r="AF57" s="99"/>
      <c r="AG57" s="100">
        <f t="shared" si="28"/>
        <v>11.4</v>
      </c>
      <c r="AH57" s="59">
        <f t="shared" si="26"/>
        <v>2.2800000000000002</v>
      </c>
      <c r="AI57" s="59">
        <f t="shared" si="27"/>
        <v>1.1400000000000001</v>
      </c>
    </row>
    <row r="58" spans="2:35" s="81" customFormat="1" ht="17.25" customHeight="1">
      <c r="B58" s="82" t="s">
        <v>117</v>
      </c>
      <c r="C58" s="83" t="s">
        <v>118</v>
      </c>
      <c r="D58" s="84">
        <v>1996</v>
      </c>
      <c r="E58" s="85">
        <v>0.608</v>
      </c>
      <c r="F58" s="86">
        <f t="shared" si="22"/>
        <v>0.537</v>
      </c>
      <c r="G58" s="87">
        <v>4.44</v>
      </c>
      <c r="H58" s="102">
        <v>0.648</v>
      </c>
      <c r="I58" s="88">
        <v>2003</v>
      </c>
      <c r="J58" s="89">
        <v>0.6206666666666667</v>
      </c>
      <c r="K58" s="90">
        <f t="shared" si="23"/>
        <v>0.565</v>
      </c>
      <c r="L58" s="91">
        <v>1.5</v>
      </c>
      <c r="M58" s="86">
        <v>0.99</v>
      </c>
      <c r="N58" s="212">
        <v>0.81</v>
      </c>
      <c r="O58" s="86"/>
      <c r="P58" s="93" t="s">
        <v>117</v>
      </c>
      <c r="Q58" s="94" t="s">
        <v>118</v>
      </c>
      <c r="R58" s="95">
        <v>0.589</v>
      </c>
      <c r="S58" s="95">
        <v>0.561</v>
      </c>
      <c r="T58" s="95">
        <v>0.568</v>
      </c>
      <c r="U58" s="95">
        <v>0.595</v>
      </c>
      <c r="V58" s="95">
        <v>0.582</v>
      </c>
      <c r="W58" s="95">
        <v>0.576</v>
      </c>
      <c r="X58" s="95">
        <v>0.537</v>
      </c>
      <c r="Y58" s="166"/>
      <c r="Z58" s="97">
        <f t="shared" si="24"/>
        <v>0.5726666666666667</v>
      </c>
      <c r="AA58" s="97">
        <f t="shared" si="24"/>
        <v>0.5746666666666667</v>
      </c>
      <c r="AB58" s="97">
        <f t="shared" si="24"/>
        <v>0.5816666666666666</v>
      </c>
      <c r="AC58" s="97">
        <f t="shared" si="24"/>
        <v>0.5843333333333334</v>
      </c>
      <c r="AD58" s="97">
        <f t="shared" si="24"/>
        <v>0.565</v>
      </c>
      <c r="AE58" s="98">
        <f t="shared" si="25"/>
        <v>0.565</v>
      </c>
      <c r="AF58" s="99"/>
      <c r="AG58" s="100">
        <f t="shared" si="28"/>
        <v>4.44</v>
      </c>
      <c r="AH58" s="59">
        <f t="shared" si="26"/>
        <v>0.8880000000000001</v>
      </c>
      <c r="AI58" s="59">
        <f t="shared" si="27"/>
        <v>0.44400000000000006</v>
      </c>
    </row>
    <row r="59" spans="2:35" s="81" customFormat="1" ht="17.25" customHeight="1">
      <c r="B59" s="82" t="s">
        <v>119</v>
      </c>
      <c r="C59" s="83" t="s">
        <v>120</v>
      </c>
      <c r="D59" s="84">
        <v>1974</v>
      </c>
      <c r="E59" s="85">
        <v>0.048</v>
      </c>
      <c r="F59" s="86">
        <f t="shared" si="22"/>
        <v>0.033</v>
      </c>
      <c r="G59" s="100">
        <v>1.52</v>
      </c>
      <c r="H59" s="102">
        <v>0.085</v>
      </c>
      <c r="I59" s="88">
        <v>1976</v>
      </c>
      <c r="J59" s="85">
        <v>0.059666666666666666</v>
      </c>
      <c r="K59" s="90">
        <f t="shared" si="23"/>
        <v>0.037</v>
      </c>
      <c r="L59" s="91">
        <v>0.33</v>
      </c>
      <c r="M59" s="86">
        <v>0.2</v>
      </c>
      <c r="N59" s="212">
        <v>0.16</v>
      </c>
      <c r="O59" s="86"/>
      <c r="P59" s="93" t="s">
        <v>119</v>
      </c>
      <c r="Q59" s="94" t="s">
        <v>120</v>
      </c>
      <c r="R59" s="95">
        <v>0.04</v>
      </c>
      <c r="S59" s="95">
        <v>0.04</v>
      </c>
      <c r="T59" s="95">
        <v>0.041</v>
      </c>
      <c r="U59" s="95">
        <v>0.04</v>
      </c>
      <c r="V59" s="95">
        <v>0.039</v>
      </c>
      <c r="W59" s="95">
        <v>0.039</v>
      </c>
      <c r="X59" s="95">
        <v>0.033</v>
      </c>
      <c r="Y59" s="166"/>
      <c r="Z59" s="97">
        <f t="shared" si="24"/>
        <v>0.04033333333333333</v>
      </c>
      <c r="AA59" s="97">
        <f t="shared" si="24"/>
        <v>0.04033333333333333</v>
      </c>
      <c r="AB59" s="97">
        <f t="shared" si="24"/>
        <v>0.04</v>
      </c>
      <c r="AC59" s="97">
        <f t="shared" si="24"/>
        <v>0.03933333333333333</v>
      </c>
      <c r="AD59" s="97">
        <f t="shared" si="24"/>
        <v>0.037</v>
      </c>
      <c r="AE59" s="98">
        <f t="shared" si="25"/>
        <v>0.037</v>
      </c>
      <c r="AF59" s="99"/>
      <c r="AG59" s="100">
        <f t="shared" si="28"/>
        <v>1.52</v>
      </c>
      <c r="AH59" s="59">
        <f t="shared" si="26"/>
        <v>0.304</v>
      </c>
      <c r="AI59" s="59">
        <f t="shared" si="27"/>
        <v>0.152</v>
      </c>
    </row>
    <row r="60" spans="2:35" s="81" customFormat="1" ht="17.25" customHeight="1">
      <c r="B60" s="82" t="s">
        <v>43</v>
      </c>
      <c r="C60" s="83" t="s">
        <v>121</v>
      </c>
      <c r="D60" s="84">
        <v>1965</v>
      </c>
      <c r="E60" s="85">
        <v>0.083</v>
      </c>
      <c r="F60" s="86">
        <f t="shared" si="22"/>
        <v>0.087</v>
      </c>
      <c r="G60" s="100">
        <v>4.38</v>
      </c>
      <c r="H60" s="102">
        <v>0.178</v>
      </c>
      <c r="I60" s="88">
        <v>2009</v>
      </c>
      <c r="J60" s="89">
        <v>0.09933333333333333</v>
      </c>
      <c r="K60" s="90">
        <f t="shared" si="23"/>
        <v>0.09100000000000001</v>
      </c>
      <c r="L60" s="91">
        <v>0.82</v>
      </c>
      <c r="M60" s="86">
        <v>0.47</v>
      </c>
      <c r="N60" s="212">
        <v>0.35</v>
      </c>
      <c r="O60" s="86"/>
      <c r="P60" s="198" t="s">
        <v>42</v>
      </c>
      <c r="Q60" s="94" t="s">
        <v>121</v>
      </c>
      <c r="R60" s="95">
        <v>0.101</v>
      </c>
      <c r="S60" s="95">
        <v>0.105</v>
      </c>
      <c r="T60" s="95">
        <v>0.112</v>
      </c>
      <c r="U60" s="95">
        <v>0.099</v>
      </c>
      <c r="V60" s="95">
        <v>0.103</v>
      </c>
      <c r="W60" s="95">
        <v>0.083</v>
      </c>
      <c r="X60" s="95">
        <v>0.087</v>
      </c>
      <c r="Y60" s="96"/>
      <c r="Z60" s="97">
        <f t="shared" si="24"/>
        <v>0.106</v>
      </c>
      <c r="AA60" s="97">
        <f t="shared" si="24"/>
        <v>0.10533333333333333</v>
      </c>
      <c r="AB60" s="97">
        <f t="shared" si="24"/>
        <v>0.10466666666666667</v>
      </c>
      <c r="AC60" s="97">
        <f t="shared" si="24"/>
        <v>0.09500000000000001</v>
      </c>
      <c r="AD60" s="97">
        <f t="shared" si="24"/>
        <v>0.09100000000000001</v>
      </c>
      <c r="AE60" s="98">
        <f t="shared" si="25"/>
        <v>0.09100000000000001</v>
      </c>
      <c r="AF60" s="99"/>
      <c r="AG60" s="100">
        <f t="shared" si="28"/>
        <v>4.38</v>
      </c>
      <c r="AH60" s="59">
        <f t="shared" si="26"/>
        <v>0.876</v>
      </c>
      <c r="AI60" s="59">
        <f t="shared" si="27"/>
        <v>0.438</v>
      </c>
    </row>
    <row r="61" spans="2:35" s="81" customFormat="1" ht="17.25" customHeight="1">
      <c r="B61" s="82"/>
      <c r="C61" s="83" t="s">
        <v>122</v>
      </c>
      <c r="D61" s="84">
        <v>1986</v>
      </c>
      <c r="E61" s="85">
        <v>1.2</v>
      </c>
      <c r="F61" s="86">
        <f t="shared" si="22"/>
        <v>1.23</v>
      </c>
      <c r="G61" s="87">
        <v>6.15</v>
      </c>
      <c r="H61" s="102">
        <v>0.923</v>
      </c>
      <c r="I61" s="88">
        <v>1987</v>
      </c>
      <c r="J61" s="89">
        <v>1.2233333333333334</v>
      </c>
      <c r="K61" s="90">
        <f t="shared" si="23"/>
        <v>1.21</v>
      </c>
      <c r="L61" s="91">
        <v>1.6</v>
      </c>
      <c r="M61" s="90">
        <v>1.2</v>
      </c>
      <c r="N61" s="92">
        <v>1.1</v>
      </c>
      <c r="O61" s="84"/>
      <c r="P61" s="93" t="s">
        <v>119</v>
      </c>
      <c r="Q61" s="94" t="s">
        <v>122</v>
      </c>
      <c r="R61" s="95">
        <v>1.19</v>
      </c>
      <c r="S61" s="95">
        <v>1.21</v>
      </c>
      <c r="T61" s="95">
        <v>1.23</v>
      </c>
      <c r="U61" s="95">
        <v>1.32</v>
      </c>
      <c r="V61" s="95">
        <v>1.24</v>
      </c>
      <c r="W61" s="95">
        <v>1.2</v>
      </c>
      <c r="X61" s="95">
        <v>1.23</v>
      </c>
      <c r="Y61" s="166"/>
      <c r="Z61" s="97">
        <f t="shared" si="24"/>
        <v>1.21</v>
      </c>
      <c r="AA61" s="97">
        <f t="shared" si="24"/>
        <v>1.2533333333333332</v>
      </c>
      <c r="AB61" s="97">
        <f t="shared" si="24"/>
        <v>1.2633333333333334</v>
      </c>
      <c r="AC61" s="97">
        <f t="shared" si="24"/>
        <v>1.2533333333333332</v>
      </c>
      <c r="AD61" s="97">
        <f t="shared" si="24"/>
        <v>1.2233333333333334</v>
      </c>
      <c r="AE61" s="98">
        <f t="shared" si="25"/>
        <v>1.21</v>
      </c>
      <c r="AF61" s="99"/>
      <c r="AG61" s="100">
        <f t="shared" si="28"/>
        <v>6.15</v>
      </c>
      <c r="AH61" s="59">
        <f t="shared" si="26"/>
        <v>1.23</v>
      </c>
      <c r="AI61" s="59">
        <f t="shared" si="27"/>
        <v>0.615</v>
      </c>
    </row>
    <row r="62" spans="2:35" s="81" customFormat="1" ht="17.25" customHeight="1">
      <c r="B62" s="82" t="s">
        <v>123</v>
      </c>
      <c r="C62" s="83" t="s">
        <v>124</v>
      </c>
      <c r="D62" s="84">
        <v>2006</v>
      </c>
      <c r="E62" s="85">
        <v>0.22</v>
      </c>
      <c r="F62" s="86" t="s">
        <v>125</v>
      </c>
      <c r="G62" s="100">
        <v>0.749</v>
      </c>
      <c r="H62" s="102">
        <v>0.037</v>
      </c>
      <c r="I62" s="88">
        <v>1991</v>
      </c>
      <c r="J62" s="89">
        <v>0.027333333333333334</v>
      </c>
      <c r="K62" s="90">
        <f t="shared" si="23"/>
        <v>0.02266666666666667</v>
      </c>
      <c r="L62" s="91">
        <v>0.11</v>
      </c>
      <c r="M62" s="86">
        <v>0.067</v>
      </c>
      <c r="N62" s="212">
        <v>0.051</v>
      </c>
      <c r="O62" s="86"/>
      <c r="P62" s="93" t="s">
        <v>123</v>
      </c>
      <c r="Q62" s="94" t="s">
        <v>124</v>
      </c>
      <c r="R62" s="95">
        <v>0.02</v>
      </c>
      <c r="S62" s="95">
        <v>0.02</v>
      </c>
      <c r="T62" s="95">
        <v>0.02</v>
      </c>
      <c r="U62" s="95">
        <v>0.028</v>
      </c>
      <c r="V62" s="95">
        <v>0.023</v>
      </c>
      <c r="W62" s="95">
        <v>0.025</v>
      </c>
      <c r="X62" s="95">
        <v>0.03</v>
      </c>
      <c r="Y62" s="96"/>
      <c r="Z62" s="97">
        <f>(R62+S62+T62+U62+V62+W62+X62)/3</f>
        <v>0.055333333333333325</v>
      </c>
      <c r="AA62" s="97">
        <f t="shared" si="24"/>
        <v>0.02266666666666667</v>
      </c>
      <c r="AB62" s="97">
        <f t="shared" si="24"/>
        <v>0.02366666666666667</v>
      </c>
      <c r="AC62" s="97">
        <f t="shared" si="24"/>
        <v>0.025333333333333336</v>
      </c>
      <c r="AD62" s="97">
        <f t="shared" si="24"/>
        <v>0.026</v>
      </c>
      <c r="AE62" s="98">
        <f t="shared" si="25"/>
        <v>0.02266666666666667</v>
      </c>
      <c r="AF62" s="99"/>
      <c r="AG62" s="100">
        <f t="shared" si="28"/>
        <v>0.749</v>
      </c>
      <c r="AH62" s="59">
        <f t="shared" si="26"/>
        <v>0.1498</v>
      </c>
      <c r="AI62" s="59">
        <f t="shared" si="27"/>
        <v>0.0749</v>
      </c>
    </row>
    <row r="63" spans="2:35" s="81" customFormat="1" ht="17.25" customHeight="1">
      <c r="B63" s="82" t="s">
        <v>126</v>
      </c>
      <c r="C63" s="83" t="s">
        <v>127</v>
      </c>
      <c r="D63" s="84">
        <v>2006</v>
      </c>
      <c r="E63" s="85">
        <v>0.004</v>
      </c>
      <c r="F63" s="86">
        <f t="shared" si="22"/>
        <v>0.003</v>
      </c>
      <c r="G63" s="87">
        <v>0.988</v>
      </c>
      <c r="H63" s="102">
        <v>0.056</v>
      </c>
      <c r="I63" s="88">
        <v>2009</v>
      </c>
      <c r="J63" s="213">
        <v>0.005666666666666667</v>
      </c>
      <c r="K63" s="90">
        <f t="shared" si="23"/>
        <v>0.0023333333333333335</v>
      </c>
      <c r="L63" s="91">
        <v>0.091</v>
      </c>
      <c r="M63" s="86" t="s">
        <v>49</v>
      </c>
      <c r="N63" s="212" t="s">
        <v>49</v>
      </c>
      <c r="O63" s="86"/>
      <c r="P63" s="93" t="s">
        <v>126</v>
      </c>
      <c r="Q63" s="83" t="s">
        <v>127</v>
      </c>
      <c r="R63" s="214">
        <v>0.003</v>
      </c>
      <c r="S63" s="215">
        <v>0.001</v>
      </c>
      <c r="T63" s="215">
        <v>0.005</v>
      </c>
      <c r="U63" s="215">
        <v>0.007</v>
      </c>
      <c r="V63" s="215">
        <v>0.003</v>
      </c>
      <c r="W63" s="215">
        <v>0.001</v>
      </c>
      <c r="X63" s="216">
        <v>0.003</v>
      </c>
      <c r="Y63" s="142"/>
      <c r="Z63" s="97">
        <f>(R63+S63+T63+U63+V63+W63+X63)/3</f>
        <v>0.007666666666666666</v>
      </c>
      <c r="AA63" s="97">
        <f t="shared" si="24"/>
        <v>0.004333333333333334</v>
      </c>
      <c r="AB63" s="97">
        <f t="shared" si="24"/>
        <v>0.005</v>
      </c>
      <c r="AC63" s="97">
        <f t="shared" si="24"/>
        <v>0.0036666666666666666</v>
      </c>
      <c r="AD63" s="97">
        <f t="shared" si="24"/>
        <v>0.0023333333333333335</v>
      </c>
      <c r="AE63" s="98">
        <f t="shared" si="25"/>
        <v>0.0023333333333333335</v>
      </c>
      <c r="AF63" s="99"/>
      <c r="AG63" s="100">
        <f t="shared" si="28"/>
        <v>0.988</v>
      </c>
      <c r="AH63" s="59">
        <f t="shared" si="26"/>
        <v>0.1976</v>
      </c>
      <c r="AI63" s="59">
        <f t="shared" si="27"/>
        <v>0.0988</v>
      </c>
    </row>
    <row r="64" spans="2:35" s="81" customFormat="1" ht="17.25" customHeight="1">
      <c r="B64" s="82" t="s">
        <v>128</v>
      </c>
      <c r="C64" s="83" t="s">
        <v>129</v>
      </c>
      <c r="D64" s="84">
        <v>1968</v>
      </c>
      <c r="E64" s="85">
        <v>0.041</v>
      </c>
      <c r="F64" s="86">
        <f t="shared" si="22"/>
        <v>0.067</v>
      </c>
      <c r="G64" s="100">
        <v>0.589</v>
      </c>
      <c r="H64" s="102">
        <v>0.069</v>
      </c>
      <c r="I64" s="88">
        <v>1976</v>
      </c>
      <c r="J64" s="89">
        <v>0.04133333333333333</v>
      </c>
      <c r="K64" s="90">
        <f t="shared" si="23"/>
        <v>0.06366666666666666</v>
      </c>
      <c r="L64" s="91">
        <v>0.16</v>
      </c>
      <c r="M64" s="90">
        <v>0.1</v>
      </c>
      <c r="N64" s="92">
        <v>0.081</v>
      </c>
      <c r="O64" s="86"/>
      <c r="P64" s="93" t="s">
        <v>128</v>
      </c>
      <c r="Q64" s="94" t="s">
        <v>129</v>
      </c>
      <c r="R64" s="95">
        <v>0.062</v>
      </c>
      <c r="S64" s="95">
        <v>0.062</v>
      </c>
      <c r="T64" s="95">
        <v>0.07</v>
      </c>
      <c r="U64" s="95">
        <v>0.069</v>
      </c>
      <c r="V64" s="95">
        <v>0.064</v>
      </c>
      <c r="W64" s="95">
        <v>0.06</v>
      </c>
      <c r="X64" s="95">
        <v>0.067</v>
      </c>
      <c r="Y64" s="166"/>
      <c r="Z64" s="97">
        <f>(R64+S64+T64)/3</f>
        <v>0.06466666666666666</v>
      </c>
      <c r="AA64" s="97">
        <f t="shared" si="24"/>
        <v>0.067</v>
      </c>
      <c r="AB64" s="97">
        <f t="shared" si="24"/>
        <v>0.06766666666666667</v>
      </c>
      <c r="AC64" s="97">
        <f t="shared" si="24"/>
        <v>0.06433333333333334</v>
      </c>
      <c r="AD64" s="97">
        <f t="shared" si="24"/>
        <v>0.06366666666666666</v>
      </c>
      <c r="AE64" s="98">
        <f t="shared" si="25"/>
        <v>0.06366666666666666</v>
      </c>
      <c r="AF64" s="99"/>
      <c r="AG64" s="100">
        <f t="shared" si="28"/>
        <v>0.589</v>
      </c>
      <c r="AH64" s="59">
        <f t="shared" si="26"/>
        <v>0.11779999999999999</v>
      </c>
      <c r="AI64" s="59">
        <f t="shared" si="27"/>
        <v>0.058899999999999994</v>
      </c>
    </row>
    <row r="65" spans="2:35" s="81" customFormat="1" ht="20.25" customHeight="1">
      <c r="B65" s="82" t="s">
        <v>130</v>
      </c>
      <c r="C65" s="83" t="s">
        <v>131</v>
      </c>
      <c r="D65" s="84"/>
      <c r="E65" s="207">
        <v>-1.78</v>
      </c>
      <c r="F65" s="204">
        <v>-1.8</v>
      </c>
      <c r="G65" s="205">
        <v>-1.18</v>
      </c>
      <c r="H65" s="118">
        <v>-1.65</v>
      </c>
      <c r="I65" s="119"/>
      <c r="J65" s="120"/>
      <c r="K65" s="90"/>
      <c r="L65" s="121">
        <v>-1.69</v>
      </c>
      <c r="M65" s="122">
        <v>-2.04</v>
      </c>
      <c r="N65" s="123">
        <v>1</v>
      </c>
      <c r="O65" s="86"/>
      <c r="P65" s="93"/>
      <c r="Q65" s="94"/>
      <c r="R65" s="95"/>
      <c r="S65" s="95"/>
      <c r="T65" s="95"/>
      <c r="U65" s="95"/>
      <c r="V65" s="95"/>
      <c r="W65" s="95"/>
      <c r="X65" s="95"/>
      <c r="Y65" s="166"/>
      <c r="Z65" s="97"/>
      <c r="AA65" s="97"/>
      <c r="AB65" s="97"/>
      <c r="AC65" s="97"/>
      <c r="AD65" s="97"/>
      <c r="AE65" s="98"/>
      <c r="AF65" s="99"/>
      <c r="AG65" s="100"/>
      <c r="AH65" s="124">
        <v>-1.69</v>
      </c>
      <c r="AI65" s="122">
        <v>-2.04</v>
      </c>
    </row>
    <row r="66" spans="2:35" s="81" customFormat="1" ht="12.75" customHeight="1" thickBot="1">
      <c r="B66" s="126" t="s">
        <v>55</v>
      </c>
      <c r="C66" s="127" t="s">
        <v>56</v>
      </c>
      <c r="D66" s="172"/>
      <c r="E66" s="129"/>
      <c r="F66" s="174"/>
      <c r="G66" s="175"/>
      <c r="H66" s="176"/>
      <c r="I66" s="177"/>
      <c r="J66" s="178"/>
      <c r="K66" s="179"/>
      <c r="L66" s="180"/>
      <c r="M66" s="174"/>
      <c r="N66" s="181"/>
      <c r="O66" s="86"/>
      <c r="P66" s="138"/>
      <c r="Q66" s="182"/>
      <c r="R66" s="140"/>
      <c r="S66" s="140"/>
      <c r="T66" s="140"/>
      <c r="U66" s="140"/>
      <c r="V66" s="140"/>
      <c r="W66" s="140"/>
      <c r="X66" s="141"/>
      <c r="Y66" s="142"/>
      <c r="Z66" s="143"/>
      <c r="AA66" s="143"/>
      <c r="AB66" s="143"/>
      <c r="AC66" s="143"/>
      <c r="AD66" s="143"/>
      <c r="AE66" s="144"/>
      <c r="AF66" s="99"/>
      <c r="AG66" s="175"/>
      <c r="AH66" s="59"/>
      <c r="AI66" s="59"/>
    </row>
    <row r="67" spans="2:35" s="183" customFormat="1" ht="17.25" customHeight="1" thickBot="1">
      <c r="B67" s="184" t="s">
        <v>132</v>
      </c>
      <c r="C67" s="211"/>
      <c r="D67" s="148"/>
      <c r="E67" s="185"/>
      <c r="F67" s="186"/>
      <c r="G67" s="187"/>
      <c r="H67" s="185"/>
      <c r="I67" s="188"/>
      <c r="J67" s="186"/>
      <c r="K67" s="189"/>
      <c r="L67" s="190"/>
      <c r="M67" s="186"/>
      <c r="N67" s="191"/>
      <c r="O67" s="192"/>
      <c r="P67" s="193"/>
      <c r="Q67" s="194"/>
      <c r="R67" s="140"/>
      <c r="S67" s="140"/>
      <c r="T67" s="140"/>
      <c r="U67" s="140"/>
      <c r="V67" s="140"/>
      <c r="W67" s="140"/>
      <c r="X67" s="159"/>
      <c r="Y67" s="160"/>
      <c r="Z67" s="161"/>
      <c r="AA67" s="161"/>
      <c r="AB67" s="161"/>
      <c r="AC67" s="161"/>
      <c r="AD67" s="161"/>
      <c r="AE67" s="162"/>
      <c r="AF67" s="163"/>
      <c r="AG67" s="187"/>
      <c r="AH67" s="164"/>
      <c r="AI67" s="164"/>
    </row>
    <row r="68" spans="2:35" s="81" customFormat="1" ht="17.25" customHeight="1">
      <c r="B68" s="82" t="s">
        <v>133</v>
      </c>
      <c r="C68" s="83" t="s">
        <v>134</v>
      </c>
      <c r="D68" s="84">
        <v>1967</v>
      </c>
      <c r="E68" s="85">
        <v>1.07</v>
      </c>
      <c r="F68" s="86">
        <f aca="true" t="shared" si="29" ref="F68:F74">X68</f>
        <v>1.07</v>
      </c>
      <c r="G68" s="87">
        <v>4.41</v>
      </c>
      <c r="H68" s="29">
        <v>0.587</v>
      </c>
      <c r="I68" s="88">
        <v>1974</v>
      </c>
      <c r="J68" s="89">
        <v>1.07</v>
      </c>
      <c r="K68" s="90">
        <f aca="true" t="shared" si="30" ref="K68:K74">AE68</f>
        <v>1.07</v>
      </c>
      <c r="L68" s="91">
        <v>1.4</v>
      </c>
      <c r="M68" s="90">
        <v>0.96</v>
      </c>
      <c r="N68" s="92">
        <v>0.78</v>
      </c>
      <c r="O68" s="86"/>
      <c r="P68" s="93" t="s">
        <v>133</v>
      </c>
      <c r="Q68" s="94" t="s">
        <v>134</v>
      </c>
      <c r="R68" s="95">
        <v>1.07</v>
      </c>
      <c r="S68" s="95">
        <v>1.07</v>
      </c>
      <c r="T68" s="95">
        <v>1.07</v>
      </c>
      <c r="U68" s="95">
        <v>1.07</v>
      </c>
      <c r="V68" s="95">
        <v>1.07</v>
      </c>
      <c r="W68" s="95">
        <v>1.07</v>
      </c>
      <c r="X68" s="95">
        <v>1.07</v>
      </c>
      <c r="Y68" s="96"/>
      <c r="Z68" s="97">
        <f aca="true" t="shared" si="31" ref="Z68:AD74">(R68+S68+T68)/3</f>
        <v>1.07</v>
      </c>
      <c r="AA68" s="97">
        <f t="shared" si="31"/>
        <v>1.07</v>
      </c>
      <c r="AB68" s="97">
        <f t="shared" si="31"/>
        <v>1.07</v>
      </c>
      <c r="AC68" s="97">
        <f t="shared" si="31"/>
        <v>1.07</v>
      </c>
      <c r="AD68" s="97">
        <f t="shared" si="31"/>
        <v>1.07</v>
      </c>
      <c r="AE68" s="98">
        <f aca="true" t="shared" si="32" ref="AE68:AE74">MIN(Z68:AD68)</f>
        <v>1.07</v>
      </c>
      <c r="AF68" s="99"/>
      <c r="AG68" s="100">
        <f>G68</f>
        <v>4.41</v>
      </c>
      <c r="AH68" s="59">
        <f aca="true" t="shared" si="33" ref="AH68:AH74">AG68/5</f>
        <v>0.882</v>
      </c>
      <c r="AI68" s="59">
        <f aca="true" t="shared" si="34" ref="AI68:AI74">AG68/10</f>
        <v>0.441</v>
      </c>
    </row>
    <row r="69" spans="2:35" s="81" customFormat="1" ht="17.25" customHeight="1">
      <c r="B69" s="82" t="s">
        <v>135</v>
      </c>
      <c r="C69" s="83" t="s">
        <v>136</v>
      </c>
      <c r="D69" s="84">
        <v>1974</v>
      </c>
      <c r="E69" s="85">
        <v>1.33</v>
      </c>
      <c r="F69" s="86">
        <f t="shared" si="29"/>
        <v>1.28</v>
      </c>
      <c r="G69" s="87">
        <v>5.73</v>
      </c>
      <c r="H69" s="102">
        <v>1.08</v>
      </c>
      <c r="I69" s="88">
        <v>1996</v>
      </c>
      <c r="J69" s="89">
        <v>1.3533333333333335</v>
      </c>
      <c r="K69" s="90">
        <f t="shared" si="30"/>
        <v>1.3100000000000003</v>
      </c>
      <c r="L69" s="91">
        <v>2.2</v>
      </c>
      <c r="M69" s="90">
        <v>1.5</v>
      </c>
      <c r="N69" s="92">
        <v>1.2</v>
      </c>
      <c r="O69" s="86"/>
      <c r="P69" s="93" t="s">
        <v>135</v>
      </c>
      <c r="Q69" s="94" t="s">
        <v>136</v>
      </c>
      <c r="R69" s="95">
        <v>1.33</v>
      </c>
      <c r="S69" s="95">
        <v>1.33</v>
      </c>
      <c r="T69" s="95">
        <v>1.33</v>
      </c>
      <c r="U69" s="95">
        <v>1.33</v>
      </c>
      <c r="V69" s="95">
        <v>1.33</v>
      </c>
      <c r="W69" s="95">
        <v>1.32</v>
      </c>
      <c r="X69" s="95">
        <v>1.28</v>
      </c>
      <c r="Y69" s="166"/>
      <c r="Z69" s="97">
        <f t="shared" si="31"/>
        <v>1.33</v>
      </c>
      <c r="AA69" s="97">
        <f t="shared" si="31"/>
        <v>1.33</v>
      </c>
      <c r="AB69" s="97">
        <f t="shared" si="31"/>
        <v>1.33</v>
      </c>
      <c r="AC69" s="97">
        <f t="shared" si="31"/>
        <v>1.3266666666666669</v>
      </c>
      <c r="AD69" s="97">
        <f t="shared" si="31"/>
        <v>1.3100000000000003</v>
      </c>
      <c r="AE69" s="98">
        <f t="shared" si="32"/>
        <v>1.3100000000000003</v>
      </c>
      <c r="AF69" s="99"/>
      <c r="AG69" s="100">
        <f aca="true" t="shared" si="35" ref="AG69:AG74">G69</f>
        <v>5.73</v>
      </c>
      <c r="AH69" s="59">
        <f t="shared" si="33"/>
        <v>1.1460000000000001</v>
      </c>
      <c r="AI69" s="59">
        <f t="shared" si="34"/>
        <v>0.5730000000000001</v>
      </c>
    </row>
    <row r="70" spans="2:35" s="81" customFormat="1" ht="17.25" customHeight="1">
      <c r="B70" s="82" t="s">
        <v>137</v>
      </c>
      <c r="C70" s="83" t="s">
        <v>138</v>
      </c>
      <c r="D70" s="84">
        <v>1989</v>
      </c>
      <c r="E70" s="85">
        <v>0.285</v>
      </c>
      <c r="F70" s="86">
        <f t="shared" si="29"/>
        <v>0.387</v>
      </c>
      <c r="G70" s="100">
        <v>2.15</v>
      </c>
      <c r="H70" s="102">
        <v>0.406</v>
      </c>
      <c r="I70" s="88">
        <v>1991</v>
      </c>
      <c r="J70" s="89">
        <v>0.293</v>
      </c>
      <c r="K70" s="90">
        <f t="shared" si="30"/>
        <v>0.2843333333333333</v>
      </c>
      <c r="L70" s="91">
        <v>0.73</v>
      </c>
      <c r="M70" s="90">
        <v>0.54</v>
      </c>
      <c r="N70" s="92">
        <v>0.46</v>
      </c>
      <c r="O70" s="86"/>
      <c r="P70" s="217" t="s">
        <v>137</v>
      </c>
      <c r="Q70" s="83" t="s">
        <v>139</v>
      </c>
      <c r="R70" s="106">
        <v>0.28</v>
      </c>
      <c r="S70" s="95">
        <v>0.28</v>
      </c>
      <c r="T70" s="95">
        <v>0.293</v>
      </c>
      <c r="U70" s="95">
        <v>0.301</v>
      </c>
      <c r="V70" s="95">
        <v>0.287</v>
      </c>
      <c r="W70" s="95">
        <v>0.268</v>
      </c>
      <c r="X70" s="95">
        <v>0.387</v>
      </c>
      <c r="Y70" s="166"/>
      <c r="Z70" s="97">
        <f t="shared" si="31"/>
        <v>0.2843333333333333</v>
      </c>
      <c r="AA70" s="97">
        <f t="shared" si="31"/>
        <v>0.2913333333333333</v>
      </c>
      <c r="AB70" s="97">
        <f t="shared" si="31"/>
        <v>0.2936666666666667</v>
      </c>
      <c r="AC70" s="97">
        <f t="shared" si="31"/>
        <v>0.2853333333333333</v>
      </c>
      <c r="AD70" s="97">
        <f t="shared" si="31"/>
        <v>0.314</v>
      </c>
      <c r="AE70" s="98">
        <f t="shared" si="32"/>
        <v>0.2843333333333333</v>
      </c>
      <c r="AF70" s="99"/>
      <c r="AG70" s="100">
        <f t="shared" si="35"/>
        <v>2.15</v>
      </c>
      <c r="AH70" s="59">
        <f t="shared" si="33"/>
        <v>0.43</v>
      </c>
      <c r="AI70" s="59">
        <f t="shared" si="34"/>
        <v>0.215</v>
      </c>
    </row>
    <row r="71" spans="2:35" s="81" customFormat="1" ht="17.25" customHeight="1">
      <c r="B71" s="82" t="s">
        <v>140</v>
      </c>
      <c r="C71" s="83" t="s">
        <v>141</v>
      </c>
      <c r="D71" s="84">
        <v>1964</v>
      </c>
      <c r="E71" s="85">
        <v>6.42</v>
      </c>
      <c r="F71" s="86">
        <f t="shared" si="29"/>
        <v>4.84</v>
      </c>
      <c r="G71" s="87">
        <v>22</v>
      </c>
      <c r="H71" s="102">
        <v>3.61</v>
      </c>
      <c r="I71" s="88">
        <v>1976</v>
      </c>
      <c r="J71" s="89">
        <v>6.79</v>
      </c>
      <c r="K71" s="90">
        <f t="shared" si="30"/>
        <v>5.403333333333333</v>
      </c>
      <c r="L71" s="91">
        <v>8</v>
      </c>
      <c r="M71" s="90">
        <v>5.3</v>
      </c>
      <c r="N71" s="92">
        <v>4.3</v>
      </c>
      <c r="O71" s="86"/>
      <c r="P71" s="93" t="s">
        <v>140</v>
      </c>
      <c r="Q71" s="94" t="s">
        <v>141</v>
      </c>
      <c r="R71" s="95">
        <v>6.02</v>
      </c>
      <c r="S71" s="95">
        <v>6.02</v>
      </c>
      <c r="T71" s="95">
        <v>6.02</v>
      </c>
      <c r="U71" s="95">
        <v>6.28</v>
      </c>
      <c r="V71" s="95">
        <v>6.18</v>
      </c>
      <c r="W71" s="95">
        <v>5.19</v>
      </c>
      <c r="X71" s="95">
        <v>4.84</v>
      </c>
      <c r="Y71" s="96"/>
      <c r="Z71" s="97">
        <f t="shared" si="31"/>
        <v>6.02</v>
      </c>
      <c r="AA71" s="97">
        <f t="shared" si="31"/>
        <v>6.1066666666666665</v>
      </c>
      <c r="AB71" s="97">
        <f t="shared" si="31"/>
        <v>6.16</v>
      </c>
      <c r="AC71" s="97">
        <f t="shared" si="31"/>
        <v>5.883333333333334</v>
      </c>
      <c r="AD71" s="97">
        <f t="shared" si="31"/>
        <v>5.403333333333333</v>
      </c>
      <c r="AE71" s="98">
        <f t="shared" si="32"/>
        <v>5.403333333333333</v>
      </c>
      <c r="AF71" s="99"/>
      <c r="AG71" s="100">
        <f t="shared" si="35"/>
        <v>22</v>
      </c>
      <c r="AH71" s="59">
        <f t="shared" si="33"/>
        <v>4.4</v>
      </c>
      <c r="AI71" s="59">
        <f t="shared" si="34"/>
        <v>2.2</v>
      </c>
    </row>
    <row r="72" spans="2:35" s="81" customFormat="1" ht="17.25" customHeight="1">
      <c r="B72" s="82" t="s">
        <v>95</v>
      </c>
      <c r="C72" s="167" t="s">
        <v>142</v>
      </c>
      <c r="D72" s="119">
        <v>1968</v>
      </c>
      <c r="E72" s="85">
        <v>0.215</v>
      </c>
      <c r="F72" s="86" t="s">
        <v>125</v>
      </c>
      <c r="G72" s="100">
        <v>3.19</v>
      </c>
      <c r="H72" s="102">
        <v>0.238</v>
      </c>
      <c r="I72" s="88">
        <v>1976</v>
      </c>
      <c r="J72" s="89">
        <v>0.21533333333333335</v>
      </c>
      <c r="K72" s="90">
        <f t="shared" si="30"/>
        <v>0.18600000000000003</v>
      </c>
      <c r="L72" s="91">
        <v>0.75</v>
      </c>
      <c r="M72" s="90">
        <v>0.47</v>
      </c>
      <c r="N72" s="92">
        <v>0.37</v>
      </c>
      <c r="O72" s="86"/>
      <c r="P72" s="93" t="s">
        <v>95</v>
      </c>
      <c r="Q72" s="169" t="s">
        <v>142</v>
      </c>
      <c r="R72" s="95">
        <v>0.209</v>
      </c>
      <c r="S72" s="95">
        <v>0.191</v>
      </c>
      <c r="T72" s="95">
        <v>0.181</v>
      </c>
      <c r="U72" s="95">
        <v>0.187</v>
      </c>
      <c r="V72" s="95">
        <v>0.19</v>
      </c>
      <c r="W72" s="95">
        <v>0.2</v>
      </c>
      <c r="X72" s="95">
        <v>0.265</v>
      </c>
      <c r="Y72" s="105"/>
      <c r="Z72" s="97">
        <f t="shared" si="31"/>
        <v>0.19366666666666665</v>
      </c>
      <c r="AA72" s="97">
        <f t="shared" si="31"/>
        <v>0.18633333333333332</v>
      </c>
      <c r="AB72" s="97">
        <f t="shared" si="31"/>
        <v>0.18600000000000003</v>
      </c>
      <c r="AC72" s="97">
        <f t="shared" si="31"/>
        <v>0.19233333333333333</v>
      </c>
      <c r="AD72" s="97">
        <f t="shared" si="31"/>
        <v>0.21833333333333335</v>
      </c>
      <c r="AE72" s="98">
        <f t="shared" si="32"/>
        <v>0.18600000000000003</v>
      </c>
      <c r="AF72" s="99"/>
      <c r="AG72" s="100">
        <f t="shared" si="35"/>
        <v>3.19</v>
      </c>
      <c r="AH72" s="59">
        <f t="shared" si="33"/>
        <v>0.638</v>
      </c>
      <c r="AI72" s="59">
        <f t="shared" si="34"/>
        <v>0.319</v>
      </c>
    </row>
    <row r="73" spans="2:35" s="81" customFormat="1" ht="17.25" customHeight="1">
      <c r="B73" s="82"/>
      <c r="C73" s="83" t="s">
        <v>143</v>
      </c>
      <c r="D73" s="84">
        <v>1993</v>
      </c>
      <c r="E73" s="85">
        <v>0.598</v>
      </c>
      <c r="F73" s="86">
        <f t="shared" si="29"/>
        <v>0.549</v>
      </c>
      <c r="G73" s="87">
        <v>5.65</v>
      </c>
      <c r="H73" s="102">
        <v>0.598</v>
      </c>
      <c r="I73" s="88">
        <v>2009</v>
      </c>
      <c r="J73" s="89">
        <v>0.6123333333333333</v>
      </c>
      <c r="K73" s="90">
        <f t="shared" si="30"/>
        <v>0.5323333333333333</v>
      </c>
      <c r="L73" s="91">
        <v>1.4</v>
      </c>
      <c r="M73" s="90">
        <v>0.94</v>
      </c>
      <c r="N73" s="92">
        <v>0.77</v>
      </c>
      <c r="O73" s="86"/>
      <c r="P73" s="93" t="s">
        <v>95</v>
      </c>
      <c r="Q73" s="94" t="s">
        <v>143</v>
      </c>
      <c r="R73" s="95">
        <v>0.531</v>
      </c>
      <c r="S73" s="95">
        <v>0.524</v>
      </c>
      <c r="T73" s="95">
        <v>0.549</v>
      </c>
      <c r="U73" s="95">
        <v>0.581</v>
      </c>
      <c r="V73" s="95">
        <v>0.524</v>
      </c>
      <c r="W73" s="95">
        <v>0.524</v>
      </c>
      <c r="X73" s="95">
        <v>0.549</v>
      </c>
      <c r="Y73" s="105"/>
      <c r="Z73" s="97">
        <f t="shared" si="31"/>
        <v>0.5346666666666667</v>
      </c>
      <c r="AA73" s="97">
        <f t="shared" si="31"/>
        <v>0.5513333333333333</v>
      </c>
      <c r="AB73" s="97">
        <f t="shared" si="31"/>
        <v>0.5513333333333333</v>
      </c>
      <c r="AC73" s="97">
        <f t="shared" si="31"/>
        <v>0.543</v>
      </c>
      <c r="AD73" s="97">
        <f t="shared" si="31"/>
        <v>0.5323333333333333</v>
      </c>
      <c r="AE73" s="98">
        <f t="shared" si="32"/>
        <v>0.5323333333333333</v>
      </c>
      <c r="AF73" s="99"/>
      <c r="AG73" s="100">
        <f t="shared" si="35"/>
        <v>5.65</v>
      </c>
      <c r="AH73" s="59">
        <f t="shared" si="33"/>
        <v>1.1300000000000001</v>
      </c>
      <c r="AI73" s="59">
        <f t="shared" si="34"/>
        <v>0.5650000000000001</v>
      </c>
    </row>
    <row r="74" spans="2:35" s="81" customFormat="1" ht="17.25" customHeight="1">
      <c r="B74" s="82" t="s">
        <v>144</v>
      </c>
      <c r="C74" s="83" t="s">
        <v>145</v>
      </c>
      <c r="D74" s="84">
        <v>1968</v>
      </c>
      <c r="E74" s="85">
        <v>0.047</v>
      </c>
      <c r="F74" s="86">
        <f t="shared" si="29"/>
        <v>0.041</v>
      </c>
      <c r="G74" s="100">
        <v>1.71</v>
      </c>
      <c r="H74" s="102">
        <v>0.12</v>
      </c>
      <c r="I74" s="88">
        <v>1971</v>
      </c>
      <c r="J74" s="89">
        <v>0.06433333333333334</v>
      </c>
      <c r="K74" s="90">
        <f t="shared" si="30"/>
        <v>0.042</v>
      </c>
      <c r="L74" s="91">
        <v>0.38</v>
      </c>
      <c r="M74" s="90">
        <v>0.24</v>
      </c>
      <c r="N74" s="92">
        <v>0.19</v>
      </c>
      <c r="O74" s="86"/>
      <c r="P74" s="93" t="s">
        <v>144</v>
      </c>
      <c r="Q74" s="94" t="s">
        <v>145</v>
      </c>
      <c r="R74" s="95">
        <v>0.043</v>
      </c>
      <c r="S74" s="95">
        <v>0.043</v>
      </c>
      <c r="T74" s="95">
        <v>0.05</v>
      </c>
      <c r="U74" s="95">
        <v>0.046</v>
      </c>
      <c r="V74" s="95">
        <v>0.043</v>
      </c>
      <c r="W74" s="95">
        <v>0.042</v>
      </c>
      <c r="X74" s="95">
        <v>0.041</v>
      </c>
      <c r="Y74" s="166"/>
      <c r="Z74" s="97">
        <f t="shared" si="31"/>
        <v>0.04533333333333334</v>
      </c>
      <c r="AA74" s="97">
        <f t="shared" si="31"/>
        <v>0.04633333333333334</v>
      </c>
      <c r="AB74" s="97">
        <f t="shared" si="31"/>
        <v>0.04633333333333334</v>
      </c>
      <c r="AC74" s="97">
        <f t="shared" si="31"/>
        <v>0.043666666666666666</v>
      </c>
      <c r="AD74" s="97">
        <f t="shared" si="31"/>
        <v>0.042</v>
      </c>
      <c r="AE74" s="98">
        <f t="shared" si="32"/>
        <v>0.042</v>
      </c>
      <c r="AF74" s="99"/>
      <c r="AG74" s="100">
        <f t="shared" si="35"/>
        <v>1.71</v>
      </c>
      <c r="AH74" s="59">
        <f t="shared" si="33"/>
        <v>0.34199999999999997</v>
      </c>
      <c r="AI74" s="59">
        <f t="shared" si="34"/>
        <v>0.17099999999999999</v>
      </c>
    </row>
    <row r="75" spans="2:35" s="81" customFormat="1" ht="18" customHeight="1">
      <c r="B75" s="82" t="s">
        <v>146</v>
      </c>
      <c r="C75" s="83" t="s">
        <v>147</v>
      </c>
      <c r="D75" s="84"/>
      <c r="E75" s="207">
        <v>-2.44</v>
      </c>
      <c r="F75" s="204">
        <v>-2.52</v>
      </c>
      <c r="G75" s="205">
        <v>-1.94</v>
      </c>
      <c r="H75" s="118">
        <v>-2.58</v>
      </c>
      <c r="I75" s="119"/>
      <c r="J75" s="120"/>
      <c r="K75" s="90"/>
      <c r="L75" s="121">
        <v>-2.36</v>
      </c>
      <c r="M75" s="122">
        <v>-2.78</v>
      </c>
      <c r="N75" s="123">
        <v>1</v>
      </c>
      <c r="O75" s="86"/>
      <c r="P75" s="93"/>
      <c r="Q75" s="94"/>
      <c r="R75" s="95"/>
      <c r="S75" s="95"/>
      <c r="T75" s="95"/>
      <c r="U75" s="95"/>
      <c r="V75" s="95"/>
      <c r="W75" s="95"/>
      <c r="X75" s="95"/>
      <c r="Y75" s="166"/>
      <c r="Z75" s="97"/>
      <c r="AA75" s="97"/>
      <c r="AB75" s="97"/>
      <c r="AC75" s="97"/>
      <c r="AD75" s="97"/>
      <c r="AE75" s="98"/>
      <c r="AF75" s="99"/>
      <c r="AG75" s="100"/>
      <c r="AH75" s="124">
        <v>-2.36</v>
      </c>
      <c r="AI75" s="122">
        <v>-2.78</v>
      </c>
    </row>
    <row r="76" spans="2:35" s="81" customFormat="1" ht="18" customHeight="1">
      <c r="B76" s="82" t="s">
        <v>148</v>
      </c>
      <c r="C76" s="83" t="s">
        <v>149</v>
      </c>
      <c r="D76" s="84"/>
      <c r="E76" s="206">
        <v>-0.93</v>
      </c>
      <c r="F76" s="59">
        <v>-0.92</v>
      </c>
      <c r="G76" s="205">
        <v>-0.74</v>
      </c>
      <c r="H76" s="118">
        <v>-1.04</v>
      </c>
      <c r="I76" s="119"/>
      <c r="J76" s="120"/>
      <c r="K76" s="90"/>
      <c r="L76" s="121">
        <v>-1.12</v>
      </c>
      <c r="M76" s="122">
        <v>-1.31</v>
      </c>
      <c r="N76" s="209">
        <v>2</v>
      </c>
      <c r="O76" s="86"/>
      <c r="P76" s="93"/>
      <c r="Q76" s="94"/>
      <c r="R76" s="95"/>
      <c r="S76" s="95"/>
      <c r="T76" s="95"/>
      <c r="U76" s="95"/>
      <c r="V76" s="95"/>
      <c r="W76" s="95"/>
      <c r="X76" s="95"/>
      <c r="Y76" s="166"/>
      <c r="Z76" s="97"/>
      <c r="AA76" s="97"/>
      <c r="AB76" s="97"/>
      <c r="AC76" s="97"/>
      <c r="AD76" s="97"/>
      <c r="AE76" s="98"/>
      <c r="AF76" s="99"/>
      <c r="AG76" s="100"/>
      <c r="AH76" s="124">
        <v>-1.12</v>
      </c>
      <c r="AI76" s="122">
        <v>-1.31</v>
      </c>
    </row>
    <row r="77" spans="2:35" s="81" customFormat="1" ht="12.75" customHeight="1" thickBot="1">
      <c r="B77" s="210" t="s">
        <v>55</v>
      </c>
      <c r="C77" s="128" t="s">
        <v>56</v>
      </c>
      <c r="D77" s="172"/>
      <c r="E77" s="129"/>
      <c r="F77" s="174"/>
      <c r="G77" s="218"/>
      <c r="H77" s="219"/>
      <c r="I77" s="220"/>
      <c r="J77" s="178"/>
      <c r="K77" s="221"/>
      <c r="L77" s="180"/>
      <c r="M77" s="174"/>
      <c r="N77" s="181"/>
      <c r="O77" s="86"/>
      <c r="P77" s="138"/>
      <c r="Q77" s="182"/>
      <c r="R77" s="140"/>
      <c r="S77" s="140"/>
      <c r="T77" s="140"/>
      <c r="U77" s="140"/>
      <c r="V77" s="140"/>
      <c r="W77" s="140"/>
      <c r="X77" s="141"/>
      <c r="Y77" s="142"/>
      <c r="Z77" s="143"/>
      <c r="AA77" s="143"/>
      <c r="AB77" s="143"/>
      <c r="AC77" s="143"/>
      <c r="AD77" s="143"/>
      <c r="AE77" s="144"/>
      <c r="AF77" s="99"/>
      <c r="AG77" s="218"/>
      <c r="AH77" s="59"/>
      <c r="AI77" s="59"/>
    </row>
    <row r="78" spans="2:35" s="183" customFormat="1" ht="17.25" customHeight="1" thickBot="1">
      <c r="B78" s="184" t="s">
        <v>150</v>
      </c>
      <c r="C78" s="211"/>
      <c r="D78" s="148"/>
      <c r="E78" s="185"/>
      <c r="F78" s="186"/>
      <c r="G78" s="222"/>
      <c r="H78" s="185"/>
      <c r="I78" s="188"/>
      <c r="J78" s="186"/>
      <c r="K78" s="223"/>
      <c r="L78" s="190"/>
      <c r="M78" s="186"/>
      <c r="N78" s="191"/>
      <c r="O78" s="192"/>
      <c r="P78" s="193"/>
      <c r="Q78" s="194"/>
      <c r="R78" s="140"/>
      <c r="S78" s="140"/>
      <c r="T78" s="140"/>
      <c r="U78" s="140"/>
      <c r="V78" s="140"/>
      <c r="W78" s="140"/>
      <c r="X78" s="159"/>
      <c r="Y78" s="160"/>
      <c r="Z78" s="161"/>
      <c r="AA78" s="161"/>
      <c r="AB78" s="161"/>
      <c r="AC78" s="161"/>
      <c r="AD78" s="161"/>
      <c r="AE78" s="162"/>
      <c r="AF78" s="163"/>
      <c r="AG78" s="222"/>
      <c r="AH78" s="164"/>
      <c r="AI78" s="164"/>
    </row>
    <row r="79" spans="2:35" s="81" customFormat="1" ht="17.25" customHeight="1">
      <c r="B79" s="82" t="s">
        <v>151</v>
      </c>
      <c r="C79" s="83" t="s">
        <v>152</v>
      </c>
      <c r="D79" s="84">
        <v>2002</v>
      </c>
      <c r="E79" s="85">
        <v>0.207</v>
      </c>
      <c r="F79" s="86">
        <f>X79</f>
        <v>0.234</v>
      </c>
      <c r="G79" s="100">
        <v>0.723</v>
      </c>
      <c r="H79" s="29">
        <v>0.22</v>
      </c>
      <c r="I79" s="88">
        <v>2003</v>
      </c>
      <c r="J79" s="224">
        <v>0.205</v>
      </c>
      <c r="K79" s="225">
        <f>AE79</f>
        <v>0.20133333333333336</v>
      </c>
      <c r="L79" s="90">
        <v>0.31</v>
      </c>
      <c r="M79" s="90">
        <v>0.25</v>
      </c>
      <c r="N79" s="92">
        <v>0.22</v>
      </c>
      <c r="O79" s="86"/>
      <c r="P79" s="93" t="s">
        <v>151</v>
      </c>
      <c r="Q79" s="94" t="s">
        <v>152</v>
      </c>
      <c r="R79" s="95">
        <v>0.201</v>
      </c>
      <c r="S79" s="95">
        <v>0.204</v>
      </c>
      <c r="T79" s="95">
        <v>0.2</v>
      </c>
      <c r="U79" s="95">
        <v>0.204</v>
      </c>
      <c r="V79" s="95">
        <v>0.2</v>
      </c>
      <c r="W79" s="95">
        <v>0.2</v>
      </c>
      <c r="X79" s="95">
        <v>0.234</v>
      </c>
      <c r="Y79" s="166"/>
      <c r="Z79" s="97">
        <f aca="true" t="shared" si="36" ref="Z79:AD83">(R79+S79+T79)/3</f>
        <v>0.20166666666666666</v>
      </c>
      <c r="AA79" s="97">
        <f t="shared" si="36"/>
        <v>0.20266666666666666</v>
      </c>
      <c r="AB79" s="97">
        <f t="shared" si="36"/>
        <v>0.20133333333333336</v>
      </c>
      <c r="AC79" s="97">
        <f t="shared" si="36"/>
        <v>0.20133333333333336</v>
      </c>
      <c r="AD79" s="97">
        <f t="shared" si="36"/>
        <v>0.21133333333333335</v>
      </c>
      <c r="AE79" s="226">
        <f>MIN(Z79:AD79)</f>
        <v>0.20133333333333336</v>
      </c>
      <c r="AF79" s="99"/>
      <c r="AG79" s="100">
        <f>G79</f>
        <v>0.723</v>
      </c>
      <c r="AH79" s="59">
        <f>AG79/5</f>
        <v>0.1446</v>
      </c>
      <c r="AI79" s="59">
        <f>AG79/10</f>
        <v>0.0723</v>
      </c>
    </row>
    <row r="80" spans="2:35" s="81" customFormat="1" ht="17.25" customHeight="1">
      <c r="B80" s="195" t="s">
        <v>153</v>
      </c>
      <c r="C80" s="227" t="s">
        <v>154</v>
      </c>
      <c r="D80" s="113">
        <v>1984</v>
      </c>
      <c r="E80" s="85">
        <v>0.27</v>
      </c>
      <c r="F80" s="86">
        <f>X80</f>
        <v>0.33</v>
      </c>
      <c r="G80" s="168">
        <v>2.35</v>
      </c>
      <c r="H80" s="102">
        <v>0.397</v>
      </c>
      <c r="I80" s="88">
        <v>2003</v>
      </c>
      <c r="J80" s="89">
        <v>0.2856666666666667</v>
      </c>
      <c r="K80" s="228">
        <f>AE80</f>
        <v>0.28099999999999997</v>
      </c>
      <c r="L80" s="90">
        <v>0.74</v>
      </c>
      <c r="M80" s="90">
        <v>0.52</v>
      </c>
      <c r="N80" s="92">
        <v>0.43</v>
      </c>
      <c r="O80" s="86"/>
      <c r="P80" s="198" t="s">
        <v>153</v>
      </c>
      <c r="Q80" s="229" t="s">
        <v>154</v>
      </c>
      <c r="R80" s="230">
        <v>0.27</v>
      </c>
      <c r="S80" s="231">
        <v>0.261</v>
      </c>
      <c r="T80" s="231">
        <v>0.312</v>
      </c>
      <c r="U80" s="231">
        <v>0.345</v>
      </c>
      <c r="V80" s="231">
        <v>0.274</v>
      </c>
      <c r="W80" s="231">
        <v>0.248</v>
      </c>
      <c r="X80" s="216">
        <v>0.33</v>
      </c>
      <c r="Y80" s="142"/>
      <c r="Z80" s="97">
        <f t="shared" si="36"/>
        <v>0.28099999999999997</v>
      </c>
      <c r="AA80" s="97">
        <f t="shared" si="36"/>
        <v>0.306</v>
      </c>
      <c r="AB80" s="97">
        <f t="shared" si="36"/>
        <v>0.31033333333333335</v>
      </c>
      <c r="AC80" s="97">
        <f t="shared" si="36"/>
        <v>0.289</v>
      </c>
      <c r="AD80" s="97">
        <f t="shared" si="36"/>
        <v>0.28400000000000003</v>
      </c>
      <c r="AE80" s="98">
        <f>MIN(Z80:AD80)</f>
        <v>0.28099999999999997</v>
      </c>
      <c r="AF80" s="99"/>
      <c r="AG80" s="100">
        <f>G80</f>
        <v>2.35</v>
      </c>
      <c r="AH80" s="59">
        <f>AG80/5</f>
        <v>0.47000000000000003</v>
      </c>
      <c r="AI80" s="59">
        <f>AG80/10</f>
        <v>0.23500000000000001</v>
      </c>
    </row>
    <row r="81" spans="2:35" s="81" customFormat="1" ht="17.25" customHeight="1">
      <c r="B81" s="195" t="s">
        <v>155</v>
      </c>
      <c r="C81" s="227" t="s">
        <v>156</v>
      </c>
      <c r="D81" s="113">
        <v>1992</v>
      </c>
      <c r="E81" s="86">
        <v>0.415</v>
      </c>
      <c r="F81" s="86">
        <f>X81</f>
        <v>0.444</v>
      </c>
      <c r="G81" s="232">
        <v>2.53</v>
      </c>
      <c r="H81" s="39">
        <v>0.297</v>
      </c>
      <c r="I81" s="113">
        <v>2003</v>
      </c>
      <c r="J81" s="90">
        <v>0.4323333333333333</v>
      </c>
      <c r="K81" s="228">
        <f>AE81</f>
        <v>0.4123333333333333</v>
      </c>
      <c r="L81" s="90">
        <v>0.8</v>
      </c>
      <c r="M81" s="90">
        <v>0.47</v>
      </c>
      <c r="N81" s="92">
        <v>0.36</v>
      </c>
      <c r="O81" s="86"/>
      <c r="P81" s="93" t="s">
        <v>155</v>
      </c>
      <c r="Q81" s="227" t="s">
        <v>156</v>
      </c>
      <c r="R81" s="231">
        <v>0.412</v>
      </c>
      <c r="S81" s="231">
        <v>0.418</v>
      </c>
      <c r="T81" s="231">
        <v>0.408</v>
      </c>
      <c r="U81" s="231">
        <v>0.411</v>
      </c>
      <c r="V81" s="231">
        <v>0.425</v>
      </c>
      <c r="W81" s="231">
        <v>0.422</v>
      </c>
      <c r="X81">
        <v>0.444</v>
      </c>
      <c r="Y81" s="233"/>
      <c r="Z81" s="97">
        <f t="shared" si="36"/>
        <v>0.4126666666666667</v>
      </c>
      <c r="AA81" s="97">
        <f t="shared" si="36"/>
        <v>0.4123333333333333</v>
      </c>
      <c r="AB81" s="97">
        <f t="shared" si="36"/>
        <v>0.4146666666666667</v>
      </c>
      <c r="AC81" s="97">
        <f t="shared" si="36"/>
        <v>0.41933333333333334</v>
      </c>
      <c r="AD81" s="97">
        <f t="shared" si="36"/>
        <v>0.4303333333333333</v>
      </c>
      <c r="AE81" s="226">
        <f>MIN(Z81:AD81)</f>
        <v>0.4123333333333333</v>
      </c>
      <c r="AF81" s="99"/>
      <c r="AG81" s="100">
        <f>G81</f>
        <v>2.53</v>
      </c>
      <c r="AH81" s="59">
        <f>AG81/5</f>
        <v>0.506</v>
      </c>
      <c r="AI81" s="59">
        <f>AG81/10</f>
        <v>0.253</v>
      </c>
    </row>
    <row r="82" spans="2:35" s="81" customFormat="1" ht="17.25" customHeight="1">
      <c r="B82" s="195" t="s">
        <v>157</v>
      </c>
      <c r="C82" s="227" t="s">
        <v>158</v>
      </c>
      <c r="D82" s="113">
        <v>2008</v>
      </c>
      <c r="E82" s="86">
        <v>0.058</v>
      </c>
      <c r="F82" s="86">
        <f>X82</f>
        <v>0.098</v>
      </c>
      <c r="G82" s="232">
        <v>0.444</v>
      </c>
      <c r="H82" s="39">
        <v>0.0567</v>
      </c>
      <c r="I82" s="113">
        <v>2009</v>
      </c>
      <c r="J82" s="90">
        <v>0.055</v>
      </c>
      <c r="K82" s="228">
        <f>AE82</f>
        <v>0.06233333333333333</v>
      </c>
      <c r="L82" s="90" t="s">
        <v>49</v>
      </c>
      <c r="M82" s="90" t="s">
        <v>49</v>
      </c>
      <c r="N82" s="92" t="s">
        <v>49</v>
      </c>
      <c r="O82" s="86"/>
      <c r="P82" s="93" t="s">
        <v>157</v>
      </c>
      <c r="Q82" s="227" t="s">
        <v>158</v>
      </c>
      <c r="R82" s="231">
        <v>0.058</v>
      </c>
      <c r="S82" s="231">
        <v>0.061</v>
      </c>
      <c r="T82" s="231">
        <v>0.068</v>
      </c>
      <c r="U82" s="231">
        <v>0.073</v>
      </c>
      <c r="V82" s="231">
        <v>0.063</v>
      </c>
      <c r="W82" s="231">
        <v>0.063</v>
      </c>
      <c r="X82">
        <v>0.098</v>
      </c>
      <c r="Y82" s="233"/>
      <c r="Z82" s="97">
        <f t="shared" si="36"/>
        <v>0.06233333333333333</v>
      </c>
      <c r="AA82" s="97">
        <f t="shared" si="36"/>
        <v>0.06733333333333334</v>
      </c>
      <c r="AB82" s="97">
        <f t="shared" si="36"/>
        <v>0.068</v>
      </c>
      <c r="AC82" s="97">
        <f t="shared" si="36"/>
        <v>0.06633333333333334</v>
      </c>
      <c r="AD82" s="97">
        <f t="shared" si="36"/>
        <v>0.07466666666666667</v>
      </c>
      <c r="AE82" s="98">
        <f>MIN(Z82:AD82)</f>
        <v>0.06233333333333333</v>
      </c>
      <c r="AF82" s="99"/>
      <c r="AG82" s="100">
        <f>G82</f>
        <v>0.444</v>
      </c>
      <c r="AH82" s="59">
        <f>AG82/5</f>
        <v>0.0888</v>
      </c>
      <c r="AI82" s="59">
        <f>AG82/10</f>
        <v>0.0444</v>
      </c>
    </row>
    <row r="83" spans="2:35" s="81" customFormat="1" ht="17.25" customHeight="1">
      <c r="B83" s="195" t="s">
        <v>159</v>
      </c>
      <c r="C83" s="227" t="s">
        <v>160</v>
      </c>
      <c r="D83" s="113">
        <v>2004</v>
      </c>
      <c r="E83" s="86">
        <v>0.086</v>
      </c>
      <c r="F83" s="86">
        <f>X83</f>
        <v>0.104</v>
      </c>
      <c r="G83" s="232">
        <v>0.763</v>
      </c>
      <c r="H83" s="39">
        <v>0.094</v>
      </c>
      <c r="I83" s="113">
        <v>2009</v>
      </c>
      <c r="J83" s="90">
        <v>0.09433333333333334</v>
      </c>
      <c r="K83" s="228">
        <f>AE83</f>
        <v>0.07833333333333332</v>
      </c>
      <c r="L83" s="90" t="s">
        <v>49</v>
      </c>
      <c r="M83" s="90" t="s">
        <v>49</v>
      </c>
      <c r="N83" s="92" t="s">
        <v>49</v>
      </c>
      <c r="O83" s="86"/>
      <c r="P83" s="93" t="s">
        <v>159</v>
      </c>
      <c r="Q83" s="227" t="s">
        <v>160</v>
      </c>
      <c r="R83">
        <v>0.08</v>
      </c>
      <c r="S83" s="231">
        <v>0.075</v>
      </c>
      <c r="T83" s="231">
        <v>0.08</v>
      </c>
      <c r="U83" s="231">
        <v>0.133</v>
      </c>
      <c r="V83" s="231">
        <v>0.088</v>
      </c>
      <c r="W83" s="231">
        <v>0.085</v>
      </c>
      <c r="X83">
        <v>0.104</v>
      </c>
      <c r="Y83" s="233"/>
      <c r="Z83" s="97">
        <f t="shared" si="36"/>
        <v>0.07833333333333332</v>
      </c>
      <c r="AA83" s="97">
        <f t="shared" si="36"/>
        <v>0.09600000000000002</v>
      </c>
      <c r="AB83" s="97">
        <f t="shared" si="36"/>
        <v>0.10033333333333334</v>
      </c>
      <c r="AC83" s="97">
        <f t="shared" si="36"/>
        <v>0.102</v>
      </c>
      <c r="AD83" s="97">
        <f t="shared" si="36"/>
        <v>0.09233333333333332</v>
      </c>
      <c r="AE83" s="226">
        <f>MIN(Z83:AD83)</f>
        <v>0.07833333333333332</v>
      </c>
      <c r="AF83" s="99"/>
      <c r="AG83" s="100">
        <f>G83</f>
        <v>0.763</v>
      </c>
      <c r="AH83" s="59">
        <f>AG83/5</f>
        <v>0.1526</v>
      </c>
      <c r="AI83" s="59">
        <f>AG83/10</f>
        <v>0.0763</v>
      </c>
    </row>
    <row r="84" spans="2:35" s="81" customFormat="1" ht="18" customHeight="1">
      <c r="B84" s="195" t="s">
        <v>86</v>
      </c>
      <c r="C84" s="227" t="s">
        <v>161</v>
      </c>
      <c r="D84" s="113"/>
      <c r="E84" s="116">
        <v>-0.98</v>
      </c>
      <c r="F84" s="234">
        <v>-0.99</v>
      </c>
      <c r="G84" s="235">
        <v>-1.05</v>
      </c>
      <c r="H84" s="39">
        <v>-1.22</v>
      </c>
      <c r="I84" s="119"/>
      <c r="J84" s="120"/>
      <c r="K84" s="90"/>
      <c r="L84" s="121">
        <v>-0.91</v>
      </c>
      <c r="M84" s="122">
        <v>-1.43</v>
      </c>
      <c r="N84" s="236">
        <v>3</v>
      </c>
      <c r="O84" s="86"/>
      <c r="P84" s="198"/>
      <c r="Q84" s="229"/>
      <c r="R84" s="231"/>
      <c r="S84" s="231"/>
      <c r="T84" s="231"/>
      <c r="U84" s="231"/>
      <c r="V84" s="231"/>
      <c r="W84" s="231"/>
      <c r="X84" s="216"/>
      <c r="Y84" s="142"/>
      <c r="Z84" s="97"/>
      <c r="AA84" s="97"/>
      <c r="AB84" s="97"/>
      <c r="AC84" s="97"/>
      <c r="AD84" s="97"/>
      <c r="AE84" s="98"/>
      <c r="AF84" s="99"/>
      <c r="AG84" s="235"/>
      <c r="AH84" s="59">
        <v>-0.91</v>
      </c>
      <c r="AI84" s="59">
        <v>-1.43</v>
      </c>
    </row>
    <row r="85" spans="2:35" s="81" customFormat="1" ht="12.75" customHeight="1" thickBot="1">
      <c r="B85" s="210" t="s">
        <v>55</v>
      </c>
      <c r="C85" s="128" t="s">
        <v>56</v>
      </c>
      <c r="D85" s="172"/>
      <c r="E85" s="173"/>
      <c r="F85" s="174"/>
      <c r="G85" s="175"/>
      <c r="H85" s="176"/>
      <c r="I85" s="177"/>
      <c r="J85" s="178"/>
      <c r="K85" s="179"/>
      <c r="L85" s="180"/>
      <c r="M85" s="174"/>
      <c r="N85" s="181"/>
      <c r="O85" s="86"/>
      <c r="P85" s="138"/>
      <c r="Q85" s="182"/>
      <c r="R85" s="140"/>
      <c r="S85" s="140"/>
      <c r="T85" s="140"/>
      <c r="U85" s="140"/>
      <c r="V85" s="140"/>
      <c r="W85" s="140"/>
      <c r="X85" s="141"/>
      <c r="Y85" s="142"/>
      <c r="Z85" s="143"/>
      <c r="AA85" s="143"/>
      <c r="AB85" s="143"/>
      <c r="AC85" s="143"/>
      <c r="AD85" s="143"/>
      <c r="AE85" s="144"/>
      <c r="AF85" s="99"/>
      <c r="AG85" s="175"/>
      <c r="AH85" s="59"/>
      <c r="AI85" s="59"/>
    </row>
    <row r="86" spans="2:35" s="183" customFormat="1" ht="17.25" customHeight="1" thickBot="1">
      <c r="B86" s="184" t="s">
        <v>162</v>
      </c>
      <c r="C86" s="211"/>
      <c r="D86" s="148"/>
      <c r="E86" s="185"/>
      <c r="F86" s="186"/>
      <c r="G86" s="187"/>
      <c r="H86" s="185"/>
      <c r="I86" s="188"/>
      <c r="J86" s="186"/>
      <c r="K86" s="189"/>
      <c r="L86" s="190"/>
      <c r="M86" s="186"/>
      <c r="N86" s="191"/>
      <c r="O86" s="192"/>
      <c r="P86" s="193"/>
      <c r="Q86" s="194"/>
      <c r="R86" s="140"/>
      <c r="S86" s="140"/>
      <c r="T86" s="140"/>
      <c r="U86" s="140"/>
      <c r="V86" s="140"/>
      <c r="W86" s="140"/>
      <c r="X86" s="159"/>
      <c r="Y86" s="160"/>
      <c r="Z86" s="161"/>
      <c r="AA86" s="161"/>
      <c r="AB86" s="161"/>
      <c r="AC86" s="161"/>
      <c r="AD86" s="161"/>
      <c r="AE86" s="162"/>
      <c r="AF86" s="163"/>
      <c r="AG86" s="187"/>
      <c r="AH86" s="164"/>
      <c r="AI86" s="164"/>
    </row>
    <row r="87" spans="2:35" s="81" customFormat="1" ht="17.25" customHeight="1">
      <c r="B87" s="82" t="s">
        <v>163</v>
      </c>
      <c r="C87" s="83" t="s">
        <v>164</v>
      </c>
      <c r="D87" s="84">
        <v>1964</v>
      </c>
      <c r="E87" s="85">
        <v>3.36</v>
      </c>
      <c r="F87" s="86">
        <f aca="true" t="shared" si="37" ref="F87:F92">X87</f>
        <v>4.15</v>
      </c>
      <c r="G87" s="87">
        <v>17.2</v>
      </c>
      <c r="H87" s="29">
        <v>2.4</v>
      </c>
      <c r="I87" s="88">
        <v>1991</v>
      </c>
      <c r="J87" s="89">
        <v>3.58</v>
      </c>
      <c r="K87" s="90">
        <f aca="true" t="shared" si="38" ref="K87:K92">AE87</f>
        <v>4.136666666666667</v>
      </c>
      <c r="L87" s="91">
        <v>6.4</v>
      </c>
      <c r="M87" s="90">
        <v>4.5</v>
      </c>
      <c r="N87" s="92">
        <v>3.8</v>
      </c>
      <c r="O87" s="86"/>
      <c r="P87" s="93" t="s">
        <v>163</v>
      </c>
      <c r="Q87" s="94" t="s">
        <v>164</v>
      </c>
      <c r="R87" s="95">
        <v>3.67</v>
      </c>
      <c r="S87" s="95">
        <v>4.38</v>
      </c>
      <c r="T87" s="95">
        <v>4.36</v>
      </c>
      <c r="U87" s="95">
        <v>5.11</v>
      </c>
      <c r="V87" s="95">
        <v>4.58</v>
      </c>
      <c r="W87" s="95">
        <v>3.73</v>
      </c>
      <c r="X87" s="95">
        <v>4.15</v>
      </c>
      <c r="Y87" s="166"/>
      <c r="Z87" s="97">
        <f aca="true" t="shared" si="39" ref="Z87:AD92">(R87+S87+T87)/3</f>
        <v>4.136666666666667</v>
      </c>
      <c r="AA87" s="97">
        <f t="shared" si="39"/>
        <v>4.616666666666667</v>
      </c>
      <c r="AB87" s="97">
        <f t="shared" si="39"/>
        <v>4.683333333333334</v>
      </c>
      <c r="AC87" s="97">
        <f t="shared" si="39"/>
        <v>4.473333333333334</v>
      </c>
      <c r="AD87" s="97">
        <f t="shared" si="39"/>
        <v>4.153333333333333</v>
      </c>
      <c r="AE87" s="98">
        <f aca="true" t="shared" si="40" ref="AE87:AE92">MIN(Z87:AD87)</f>
        <v>4.136666666666667</v>
      </c>
      <c r="AF87" s="99"/>
      <c r="AG87" s="100">
        <f aca="true" t="shared" si="41" ref="AG87:AG92">G87</f>
        <v>17.2</v>
      </c>
      <c r="AH87" s="59">
        <f aca="true" t="shared" si="42" ref="AH87:AH92">AG87/5</f>
        <v>3.44</v>
      </c>
      <c r="AI87" s="59">
        <f aca="true" t="shared" si="43" ref="AI87:AI92">AG87/10</f>
        <v>1.72</v>
      </c>
    </row>
    <row r="88" spans="2:35" s="81" customFormat="1" ht="17.25" customHeight="1">
      <c r="B88" s="82" t="s">
        <v>43</v>
      </c>
      <c r="C88" s="83" t="s">
        <v>165</v>
      </c>
      <c r="D88" s="84">
        <v>1964</v>
      </c>
      <c r="E88" s="85">
        <v>28.1</v>
      </c>
      <c r="F88" s="86">
        <f t="shared" si="37"/>
        <v>28.9</v>
      </c>
      <c r="G88" s="87">
        <v>59.4</v>
      </c>
      <c r="H88" s="102">
        <v>7.87</v>
      </c>
      <c r="I88" s="88">
        <v>1992</v>
      </c>
      <c r="J88" s="89">
        <v>29.26666666666667</v>
      </c>
      <c r="K88" s="90">
        <f t="shared" si="38"/>
        <v>27.833333333333332</v>
      </c>
      <c r="L88" s="91">
        <v>20</v>
      </c>
      <c r="M88" s="90">
        <v>13</v>
      </c>
      <c r="N88" s="92">
        <v>11</v>
      </c>
      <c r="O88" s="86"/>
      <c r="P88" s="93" t="s">
        <v>42</v>
      </c>
      <c r="Q88" s="94" t="s">
        <v>165</v>
      </c>
      <c r="R88" s="95">
        <v>27.3</v>
      </c>
      <c r="S88" s="95">
        <v>27.9</v>
      </c>
      <c r="T88" s="95">
        <v>28.3</v>
      </c>
      <c r="U88" s="95">
        <v>27.9</v>
      </c>
      <c r="V88" s="95">
        <v>28.6</v>
      </c>
      <c r="W88" s="95">
        <v>28.8</v>
      </c>
      <c r="X88" s="95">
        <v>28.9</v>
      </c>
      <c r="Y88" s="166"/>
      <c r="Z88" s="97">
        <f t="shared" si="39"/>
        <v>27.833333333333332</v>
      </c>
      <c r="AA88" s="97">
        <f t="shared" si="39"/>
        <v>28.03333333333333</v>
      </c>
      <c r="AB88" s="97">
        <f t="shared" si="39"/>
        <v>28.26666666666667</v>
      </c>
      <c r="AC88" s="97">
        <f t="shared" si="39"/>
        <v>28.433333333333334</v>
      </c>
      <c r="AD88" s="97">
        <f t="shared" si="39"/>
        <v>28.76666666666667</v>
      </c>
      <c r="AE88" s="98">
        <f t="shared" si="40"/>
        <v>27.833333333333332</v>
      </c>
      <c r="AF88" s="99"/>
      <c r="AG88" s="100">
        <f t="shared" si="41"/>
        <v>59.4</v>
      </c>
      <c r="AH88" s="59">
        <f t="shared" si="42"/>
        <v>11.879999999999999</v>
      </c>
      <c r="AI88" s="59">
        <f t="shared" si="43"/>
        <v>5.9399999999999995</v>
      </c>
    </row>
    <row r="89" spans="2:35" s="81" customFormat="1" ht="17.25" customHeight="1">
      <c r="B89" s="82"/>
      <c r="C89" s="83" t="s">
        <v>166</v>
      </c>
      <c r="D89" s="84">
        <v>1987</v>
      </c>
      <c r="E89" s="85">
        <v>0.619</v>
      </c>
      <c r="F89" s="86">
        <f t="shared" si="37"/>
        <v>0.632</v>
      </c>
      <c r="G89" s="87">
        <v>2.99</v>
      </c>
      <c r="H89" s="102">
        <v>0.444</v>
      </c>
      <c r="I89" s="88">
        <v>2009</v>
      </c>
      <c r="J89" s="89">
        <v>0.6506666666666667</v>
      </c>
      <c r="K89" s="90">
        <f t="shared" si="38"/>
        <v>0.5989999999999999</v>
      </c>
      <c r="L89" s="91">
        <v>0.81</v>
      </c>
      <c r="M89" s="90">
        <v>0.6</v>
      </c>
      <c r="N89" s="92">
        <v>0.51</v>
      </c>
      <c r="O89" s="86"/>
      <c r="P89" s="93"/>
      <c r="Q89" s="83" t="s">
        <v>166</v>
      </c>
      <c r="R89" s="95">
        <v>0.619</v>
      </c>
      <c r="S89" s="95">
        <v>0.568</v>
      </c>
      <c r="T89" s="95">
        <v>0.61</v>
      </c>
      <c r="U89" s="95">
        <v>0.672</v>
      </c>
      <c r="V89" s="95">
        <v>0.628</v>
      </c>
      <c r="W89" s="95">
        <v>0.566</v>
      </c>
      <c r="X89" s="95">
        <v>0.632</v>
      </c>
      <c r="Y89" s="166"/>
      <c r="Z89" s="97">
        <f t="shared" si="39"/>
        <v>0.5989999999999999</v>
      </c>
      <c r="AA89" s="97">
        <f t="shared" si="39"/>
        <v>0.6166666666666667</v>
      </c>
      <c r="AB89" s="97">
        <f t="shared" si="39"/>
        <v>0.6366666666666667</v>
      </c>
      <c r="AC89" s="97">
        <f t="shared" si="39"/>
        <v>0.622</v>
      </c>
      <c r="AD89" s="97">
        <f t="shared" si="39"/>
        <v>0.6086666666666667</v>
      </c>
      <c r="AE89" s="98">
        <f t="shared" si="40"/>
        <v>0.5989999999999999</v>
      </c>
      <c r="AF89" s="99"/>
      <c r="AG89" s="100">
        <f t="shared" si="41"/>
        <v>2.99</v>
      </c>
      <c r="AH89" s="59">
        <f t="shared" si="42"/>
        <v>0.5980000000000001</v>
      </c>
      <c r="AI89" s="59">
        <f t="shared" si="43"/>
        <v>0.29900000000000004</v>
      </c>
    </row>
    <row r="90" spans="2:35" s="81" customFormat="1" ht="17.25" customHeight="1">
      <c r="B90" s="82" t="s">
        <v>167</v>
      </c>
      <c r="C90" s="83" t="s">
        <v>168</v>
      </c>
      <c r="D90" s="84">
        <v>1987</v>
      </c>
      <c r="E90" s="85">
        <v>1.39</v>
      </c>
      <c r="F90" s="86">
        <f t="shared" si="37"/>
        <v>1.51</v>
      </c>
      <c r="G90" s="87">
        <v>5.26</v>
      </c>
      <c r="H90" s="102">
        <v>1.19</v>
      </c>
      <c r="I90" s="88">
        <v>1993</v>
      </c>
      <c r="J90" s="89">
        <v>1.37</v>
      </c>
      <c r="K90" s="90">
        <f t="shared" si="38"/>
        <v>1.38</v>
      </c>
      <c r="L90" s="91">
        <v>2.4</v>
      </c>
      <c r="M90" s="90">
        <v>1.8</v>
      </c>
      <c r="N90" s="92">
        <v>1.6</v>
      </c>
      <c r="O90" s="86"/>
      <c r="P90" s="93" t="s">
        <v>167</v>
      </c>
      <c r="Q90" s="83" t="s">
        <v>168</v>
      </c>
      <c r="R90" s="95">
        <v>1.33</v>
      </c>
      <c r="S90" s="95">
        <v>1.39</v>
      </c>
      <c r="T90" s="95">
        <v>1.42</v>
      </c>
      <c r="U90" s="95">
        <v>1.5</v>
      </c>
      <c r="V90" s="95">
        <v>1.43</v>
      </c>
      <c r="W90" s="95">
        <v>1.43</v>
      </c>
      <c r="X90" s="95">
        <v>1.51</v>
      </c>
      <c r="Y90" s="166"/>
      <c r="Z90" s="97">
        <f t="shared" si="39"/>
        <v>1.38</v>
      </c>
      <c r="AA90" s="97">
        <f t="shared" si="39"/>
        <v>1.4366666666666665</v>
      </c>
      <c r="AB90" s="97">
        <f t="shared" si="39"/>
        <v>1.45</v>
      </c>
      <c r="AC90" s="97">
        <f t="shared" si="39"/>
        <v>1.4533333333333331</v>
      </c>
      <c r="AD90" s="97">
        <f t="shared" si="39"/>
        <v>1.4566666666666668</v>
      </c>
      <c r="AE90" s="98">
        <f t="shared" si="40"/>
        <v>1.38</v>
      </c>
      <c r="AF90" s="99"/>
      <c r="AG90" s="100">
        <f t="shared" si="41"/>
        <v>5.26</v>
      </c>
      <c r="AH90" s="59">
        <f t="shared" si="42"/>
        <v>1.052</v>
      </c>
      <c r="AI90" s="59">
        <f t="shared" si="43"/>
        <v>0.526</v>
      </c>
    </row>
    <row r="91" spans="2:35" s="81" customFormat="1" ht="17.25" customHeight="1">
      <c r="B91" s="82" t="s">
        <v>169</v>
      </c>
      <c r="C91" s="83" t="s">
        <v>170</v>
      </c>
      <c r="D91" s="84">
        <v>1974</v>
      </c>
      <c r="E91" s="85">
        <v>0.489</v>
      </c>
      <c r="F91" s="86">
        <f t="shared" si="37"/>
        <v>0.524</v>
      </c>
      <c r="G91" s="87">
        <v>1.71</v>
      </c>
      <c r="H91" s="102">
        <v>0.151</v>
      </c>
      <c r="I91" s="88">
        <v>2004</v>
      </c>
      <c r="J91" s="89">
        <v>0.5003333333333333</v>
      </c>
      <c r="K91" s="90">
        <f t="shared" si="38"/>
        <v>0.43166666666666664</v>
      </c>
      <c r="L91" s="91">
        <v>0.6</v>
      </c>
      <c r="M91" s="90">
        <v>0.36</v>
      </c>
      <c r="N91" s="92">
        <v>0.27</v>
      </c>
      <c r="O91" s="86"/>
      <c r="P91" s="93" t="s">
        <v>169</v>
      </c>
      <c r="Q91" s="94" t="s">
        <v>170</v>
      </c>
      <c r="R91" s="95">
        <v>0.435</v>
      </c>
      <c r="S91" s="95">
        <v>0.408</v>
      </c>
      <c r="T91" s="95">
        <v>0.457</v>
      </c>
      <c r="U91" s="95">
        <v>0.43</v>
      </c>
      <c r="V91" s="95">
        <v>0.453</v>
      </c>
      <c r="W91" s="95">
        <v>0.462</v>
      </c>
      <c r="X91" s="95">
        <v>0.524</v>
      </c>
      <c r="Y91" s="105"/>
      <c r="Z91" s="97">
        <f t="shared" si="39"/>
        <v>0.43333333333333335</v>
      </c>
      <c r="AA91" s="97">
        <f t="shared" si="39"/>
        <v>0.43166666666666664</v>
      </c>
      <c r="AB91" s="97">
        <f t="shared" si="39"/>
        <v>0.4466666666666667</v>
      </c>
      <c r="AC91" s="97">
        <f t="shared" si="39"/>
        <v>0.4483333333333333</v>
      </c>
      <c r="AD91" s="97">
        <f t="shared" si="39"/>
        <v>0.4796666666666667</v>
      </c>
      <c r="AE91" s="98">
        <f t="shared" si="40"/>
        <v>0.43166666666666664</v>
      </c>
      <c r="AF91" s="99"/>
      <c r="AG91" s="100">
        <f t="shared" si="41"/>
        <v>1.71</v>
      </c>
      <c r="AH91" s="59">
        <f t="shared" si="42"/>
        <v>0.34199999999999997</v>
      </c>
      <c r="AI91" s="59">
        <f t="shared" si="43"/>
        <v>0.17099999999999999</v>
      </c>
    </row>
    <row r="92" spans="2:35" s="81" customFormat="1" ht="17.25" customHeight="1">
      <c r="B92" s="82" t="s">
        <v>171</v>
      </c>
      <c r="C92" s="83" t="s">
        <v>172</v>
      </c>
      <c r="D92" s="84">
        <v>1969</v>
      </c>
      <c r="E92" s="85">
        <v>0.947</v>
      </c>
      <c r="F92" s="86">
        <f t="shared" si="37"/>
        <v>0.845</v>
      </c>
      <c r="G92" s="87">
        <v>4.6</v>
      </c>
      <c r="H92" s="102">
        <v>0.399</v>
      </c>
      <c r="I92" s="88">
        <v>1971</v>
      </c>
      <c r="J92" s="89">
        <v>0.8966666666666666</v>
      </c>
      <c r="K92" s="90">
        <f t="shared" si="38"/>
        <v>0.6493333333333333</v>
      </c>
      <c r="L92" s="91">
        <v>1.5</v>
      </c>
      <c r="M92" s="90">
        <v>0.83</v>
      </c>
      <c r="N92" s="92">
        <v>0.61</v>
      </c>
      <c r="O92" s="86"/>
      <c r="P92" s="237" t="s">
        <v>171</v>
      </c>
      <c r="Q92" s="238" t="s">
        <v>172</v>
      </c>
      <c r="R92" s="95">
        <v>0.847</v>
      </c>
      <c r="S92" s="95">
        <v>0.628</v>
      </c>
      <c r="T92" s="95">
        <v>0.886</v>
      </c>
      <c r="U92" s="95">
        <v>0.635</v>
      </c>
      <c r="V92" s="95">
        <v>0.617</v>
      </c>
      <c r="W92" s="95">
        <v>0.696</v>
      </c>
      <c r="X92" s="95">
        <v>0.845</v>
      </c>
      <c r="Y92" s="239"/>
      <c r="Z92" s="97">
        <f t="shared" si="39"/>
        <v>0.787</v>
      </c>
      <c r="AA92" s="97">
        <f t="shared" si="39"/>
        <v>0.7163333333333334</v>
      </c>
      <c r="AB92" s="97">
        <f t="shared" si="39"/>
        <v>0.7126666666666667</v>
      </c>
      <c r="AC92" s="97">
        <f t="shared" si="39"/>
        <v>0.6493333333333333</v>
      </c>
      <c r="AD92" s="97">
        <f t="shared" si="39"/>
        <v>0.7193333333333333</v>
      </c>
      <c r="AE92" s="98">
        <f t="shared" si="40"/>
        <v>0.6493333333333333</v>
      </c>
      <c r="AF92" s="99"/>
      <c r="AG92" s="100">
        <f t="shared" si="41"/>
        <v>4.6</v>
      </c>
      <c r="AH92" s="59">
        <f t="shared" si="42"/>
        <v>0.9199999999999999</v>
      </c>
      <c r="AI92" s="59">
        <f t="shared" si="43"/>
        <v>0.45999999999999996</v>
      </c>
    </row>
    <row r="93" spans="2:35" s="81" customFormat="1" ht="12.75" customHeight="1" thickBot="1">
      <c r="B93" s="126" t="s">
        <v>55</v>
      </c>
      <c r="C93" s="128" t="s">
        <v>56</v>
      </c>
      <c r="D93" s="128"/>
      <c r="E93" s="240"/>
      <c r="F93" s="241"/>
      <c r="G93" s="134"/>
      <c r="H93" s="136"/>
      <c r="I93" s="242"/>
      <c r="J93" s="133"/>
      <c r="K93" s="134"/>
      <c r="L93" s="135"/>
      <c r="M93" s="136"/>
      <c r="N93" s="137"/>
      <c r="O93" s="84"/>
      <c r="P93" s="243"/>
      <c r="R93" s="244"/>
      <c r="S93" s="244"/>
      <c r="T93" s="244"/>
      <c r="U93" s="244"/>
      <c r="V93" s="244"/>
      <c r="W93" s="244"/>
      <c r="X93" s="141"/>
      <c r="Y93" s="245"/>
      <c r="Z93" s="246"/>
      <c r="AA93" s="246"/>
      <c r="AB93" s="246"/>
      <c r="AC93" s="246"/>
      <c r="AD93" s="246"/>
      <c r="AE93" s="246"/>
      <c r="AF93" s="247"/>
      <c r="AG93" s="179"/>
      <c r="AH93" s="59"/>
      <c r="AI93" s="59"/>
    </row>
    <row r="94" spans="2:35" s="81" customFormat="1" ht="12">
      <c r="B94" s="248" t="s">
        <v>173</v>
      </c>
      <c r="C94" s="167" t="s">
        <v>174</v>
      </c>
      <c r="D94" s="119"/>
      <c r="E94" s="249"/>
      <c r="F94" s="86"/>
      <c r="G94" s="84"/>
      <c r="H94" s="86"/>
      <c r="I94" s="86"/>
      <c r="J94" s="83"/>
      <c r="K94" s="83"/>
      <c r="L94" s="250"/>
      <c r="M94" s="90"/>
      <c r="N94" s="92"/>
      <c r="O94" s="84"/>
      <c r="P94" s="243"/>
      <c r="R94" s="251"/>
      <c r="S94" s="251"/>
      <c r="T94" s="251"/>
      <c r="U94" s="251"/>
      <c r="V94" s="251"/>
      <c r="W94" s="251"/>
      <c r="X94" s="252"/>
      <c r="Y94" s="251"/>
      <c r="Z94" s="59"/>
      <c r="AA94" s="59"/>
      <c r="AB94" s="59"/>
      <c r="AC94" s="59"/>
      <c r="AD94" s="59"/>
      <c r="AE94" s="59"/>
      <c r="AF94" s="247"/>
      <c r="AG94" s="59"/>
      <c r="AH94" s="59"/>
      <c r="AI94" s="59"/>
    </row>
    <row r="95" spans="2:35" s="81" customFormat="1" ht="18" customHeight="1">
      <c r="B95" s="253" t="s">
        <v>175</v>
      </c>
      <c r="C95" s="254" t="s">
        <v>176</v>
      </c>
      <c r="D95" s="254"/>
      <c r="E95" s="254"/>
      <c r="F95" s="90"/>
      <c r="G95" s="119"/>
      <c r="H95" s="90"/>
      <c r="I95" s="90"/>
      <c r="J95" s="167"/>
      <c r="K95" s="167"/>
      <c r="L95" s="255"/>
      <c r="M95" s="90"/>
      <c r="N95" s="92"/>
      <c r="O95" s="84"/>
      <c r="P95" s="243"/>
      <c r="R95" s="251"/>
      <c r="S95" s="251"/>
      <c r="T95" s="251"/>
      <c r="U95" s="251"/>
      <c r="V95" s="251"/>
      <c r="W95" s="251"/>
      <c r="X95" s="252"/>
      <c r="Y95" s="251"/>
      <c r="Z95" s="59"/>
      <c r="AA95" s="59"/>
      <c r="AB95" s="59"/>
      <c r="AC95" s="59"/>
      <c r="AD95" s="59"/>
      <c r="AE95" s="59"/>
      <c r="AF95" s="247"/>
      <c r="AG95" s="59"/>
      <c r="AH95" s="59"/>
      <c r="AI95" s="59"/>
    </row>
    <row r="96" spans="2:35" s="81" customFormat="1" ht="18.75" customHeight="1">
      <c r="B96" s="253" t="s">
        <v>177</v>
      </c>
      <c r="C96" s="256" t="s">
        <v>178</v>
      </c>
      <c r="D96" s="256"/>
      <c r="E96" s="256"/>
      <c r="F96" s="256"/>
      <c r="G96" s="256"/>
      <c r="H96" s="256"/>
      <c r="I96" s="256"/>
      <c r="J96" s="256"/>
      <c r="K96" s="167"/>
      <c r="L96" s="255"/>
      <c r="M96" s="90"/>
      <c r="N96" s="92"/>
      <c r="O96" s="84"/>
      <c r="P96" s="243"/>
      <c r="R96" s="251"/>
      <c r="S96" s="251"/>
      <c r="T96" s="251"/>
      <c r="U96" s="251"/>
      <c r="V96" s="251"/>
      <c r="W96" s="251"/>
      <c r="X96" s="252"/>
      <c r="Y96" s="251"/>
      <c r="Z96" s="59"/>
      <c r="AA96" s="59"/>
      <c r="AB96" s="59"/>
      <c r="AC96" s="59"/>
      <c r="AD96" s="59"/>
      <c r="AE96" s="59"/>
      <c r="AF96" s="247"/>
      <c r="AG96" s="59"/>
      <c r="AH96" s="59"/>
      <c r="AI96" s="59"/>
    </row>
    <row r="97" spans="2:35" s="81" customFormat="1" ht="15" customHeight="1">
      <c r="B97" s="257"/>
      <c r="C97" s="256" t="s">
        <v>179</v>
      </c>
      <c r="D97" s="256"/>
      <c r="E97" s="256"/>
      <c r="F97" s="256"/>
      <c r="G97" s="256"/>
      <c r="H97" s="256"/>
      <c r="I97" s="256"/>
      <c r="J97" s="256"/>
      <c r="K97" s="167"/>
      <c r="L97" s="255"/>
      <c r="M97" s="90"/>
      <c r="N97" s="92"/>
      <c r="O97" s="84"/>
      <c r="P97" s="243"/>
      <c r="R97" s="251"/>
      <c r="S97" s="251"/>
      <c r="T97" s="251"/>
      <c r="U97" s="251"/>
      <c r="V97" s="251"/>
      <c r="W97" s="251"/>
      <c r="X97" s="252"/>
      <c r="Y97" s="251"/>
      <c r="Z97" s="59"/>
      <c r="AA97" s="59"/>
      <c r="AB97" s="59"/>
      <c r="AC97" s="59"/>
      <c r="AD97" s="59"/>
      <c r="AE97" s="59"/>
      <c r="AF97" s="247"/>
      <c r="AG97" s="59"/>
      <c r="AH97" s="59"/>
      <c r="AI97" s="59"/>
    </row>
    <row r="98" spans="2:35" s="81" customFormat="1" ht="15.75" customHeight="1" thickBot="1">
      <c r="B98" s="258"/>
      <c r="C98" s="259" t="s">
        <v>180</v>
      </c>
      <c r="D98" s="259"/>
      <c r="E98" s="259"/>
      <c r="F98" s="259"/>
      <c r="G98" s="259"/>
      <c r="H98" s="259"/>
      <c r="I98" s="259"/>
      <c r="J98" s="259"/>
      <c r="K98" s="260"/>
      <c r="L98" s="261"/>
      <c r="M98" s="262"/>
      <c r="N98" s="263"/>
      <c r="O98" s="84"/>
      <c r="P98" s="243"/>
      <c r="R98" s="251"/>
      <c r="S98" s="251"/>
      <c r="T98" s="251"/>
      <c r="U98" s="251"/>
      <c r="V98" s="251"/>
      <c r="W98" s="251"/>
      <c r="X98" s="252"/>
      <c r="Y98" s="251"/>
      <c r="Z98" s="59"/>
      <c r="AA98" s="59"/>
      <c r="AB98" s="59"/>
      <c r="AC98" s="59"/>
      <c r="AD98" s="59"/>
      <c r="AE98" s="59"/>
      <c r="AF98" s="247"/>
      <c r="AG98" s="59"/>
      <c r="AH98" s="59"/>
      <c r="AI98" s="59"/>
    </row>
    <row r="99" spans="4:35" s="81" customFormat="1" ht="12">
      <c r="D99" s="59"/>
      <c r="F99" s="101"/>
      <c r="G99" s="59"/>
      <c r="H99" s="101"/>
      <c r="I99" s="101"/>
      <c r="L99" s="97"/>
      <c r="M99" s="97"/>
      <c r="N99" s="97"/>
      <c r="P99" s="264"/>
      <c r="Q99" s="83"/>
      <c r="R99" s="251"/>
      <c r="S99" s="251"/>
      <c r="T99" s="251"/>
      <c r="U99" s="251"/>
      <c r="V99" s="251"/>
      <c r="W99" s="251"/>
      <c r="X99" s="265"/>
      <c r="Y99" s="266"/>
      <c r="Z99" s="59"/>
      <c r="AA99" s="59"/>
      <c r="AB99" s="59"/>
      <c r="AC99" s="59"/>
      <c r="AD99" s="59"/>
      <c r="AE99" s="59"/>
      <c r="AF99" s="247"/>
      <c r="AG99" s="59"/>
      <c r="AH99" s="59"/>
      <c r="AI99" s="59"/>
    </row>
    <row r="100" spans="2:35" s="81" customFormat="1" ht="18" customHeight="1">
      <c r="B100" s="267" t="s">
        <v>181</v>
      </c>
      <c r="C100" s="267"/>
      <c r="D100" s="267"/>
      <c r="E100" s="267"/>
      <c r="F100" s="267"/>
      <c r="G100" s="267"/>
      <c r="H100" s="267"/>
      <c r="I100" s="267"/>
      <c r="L100" s="97"/>
      <c r="M100" s="97"/>
      <c r="N100" s="97"/>
      <c r="P100" s="264"/>
      <c r="Q100" s="83"/>
      <c r="R100" s="251"/>
      <c r="S100" s="251"/>
      <c r="T100" s="251"/>
      <c r="U100" s="251"/>
      <c r="V100" s="251"/>
      <c r="W100" s="251"/>
      <c r="X100" s="265"/>
      <c r="Y100" s="266"/>
      <c r="Z100" s="59"/>
      <c r="AA100" s="59"/>
      <c r="AB100" s="59"/>
      <c r="AC100" s="59"/>
      <c r="AD100" s="59"/>
      <c r="AE100" s="59"/>
      <c r="AF100" s="247"/>
      <c r="AG100" s="59"/>
      <c r="AH100" s="59"/>
      <c r="AI100" s="59"/>
    </row>
    <row r="101" spans="2:35" s="81" customFormat="1" ht="22.5" customHeight="1">
      <c r="B101" s="268" t="s">
        <v>182</v>
      </c>
      <c r="C101" s="269" t="s">
        <v>183</v>
      </c>
      <c r="D101" s="269"/>
      <c r="E101" s="269"/>
      <c r="F101" s="269"/>
      <c r="G101" s="269"/>
      <c r="H101" s="269"/>
      <c r="I101" s="269"/>
      <c r="L101" s="97"/>
      <c r="M101" s="97"/>
      <c r="N101" s="97"/>
      <c r="P101" s="264"/>
      <c r="Q101" s="83"/>
      <c r="R101" s="251"/>
      <c r="S101" s="251"/>
      <c r="T101" s="251"/>
      <c r="U101" s="251"/>
      <c r="V101" s="251"/>
      <c r="W101" s="251"/>
      <c r="X101" s="265"/>
      <c r="Y101" s="266"/>
      <c r="Z101" s="59"/>
      <c r="AA101" s="59"/>
      <c r="AB101" s="59"/>
      <c r="AC101" s="59"/>
      <c r="AD101" s="59"/>
      <c r="AE101" s="59"/>
      <c r="AF101" s="247"/>
      <c r="AG101" s="59"/>
      <c r="AH101" s="59"/>
      <c r="AI101" s="59"/>
    </row>
    <row r="102" spans="2:35" s="81" customFormat="1" ht="22.5" customHeight="1">
      <c r="B102" s="270" t="s">
        <v>184</v>
      </c>
      <c r="C102" s="271" t="s">
        <v>185</v>
      </c>
      <c r="D102" s="271"/>
      <c r="E102" s="271"/>
      <c r="F102" s="271"/>
      <c r="G102" s="271"/>
      <c r="H102" s="271"/>
      <c r="I102" s="271"/>
      <c r="L102" s="97"/>
      <c r="M102" s="97"/>
      <c r="N102" s="97"/>
      <c r="P102" s="264"/>
      <c r="Q102" s="83"/>
      <c r="R102" s="251"/>
      <c r="S102" s="251"/>
      <c r="T102" s="251"/>
      <c r="U102" s="251"/>
      <c r="V102" s="251"/>
      <c r="W102" s="251"/>
      <c r="X102" s="265"/>
      <c r="Y102" s="266"/>
      <c r="Z102" s="59"/>
      <c r="AA102" s="59"/>
      <c r="AB102" s="59"/>
      <c r="AC102" s="59"/>
      <c r="AD102" s="59"/>
      <c r="AE102" s="59"/>
      <c r="AF102" s="247"/>
      <c r="AG102" s="59"/>
      <c r="AH102" s="59"/>
      <c r="AI102" s="59"/>
    </row>
    <row r="103" spans="2:35" s="81" customFormat="1" ht="22.5" customHeight="1">
      <c r="B103" s="272" t="s">
        <v>186</v>
      </c>
      <c r="C103" s="269" t="s">
        <v>187</v>
      </c>
      <c r="D103" s="269"/>
      <c r="E103" s="269"/>
      <c r="F103" s="269"/>
      <c r="G103" s="269"/>
      <c r="H103" s="269"/>
      <c r="I103" s="269"/>
      <c r="L103" s="97"/>
      <c r="M103" s="97"/>
      <c r="N103" s="97"/>
      <c r="P103" s="264"/>
      <c r="Q103" s="83"/>
      <c r="R103" s="251"/>
      <c r="S103" s="251"/>
      <c r="T103" s="251"/>
      <c r="U103" s="251"/>
      <c r="V103" s="251"/>
      <c r="W103" s="251"/>
      <c r="X103" s="265"/>
      <c r="Y103" s="266"/>
      <c r="Z103" s="59"/>
      <c r="AA103" s="59"/>
      <c r="AB103" s="59"/>
      <c r="AC103" s="59"/>
      <c r="AD103" s="59"/>
      <c r="AE103" s="59"/>
      <c r="AF103" s="247"/>
      <c r="AG103" s="59"/>
      <c r="AH103" s="59"/>
      <c r="AI103" s="59"/>
    </row>
    <row r="104" spans="2:35" s="81" customFormat="1" ht="22.5" customHeight="1">
      <c r="B104" s="273" t="s">
        <v>188</v>
      </c>
      <c r="C104" s="269" t="s">
        <v>189</v>
      </c>
      <c r="D104" s="269"/>
      <c r="E104" s="269"/>
      <c r="F104" s="269"/>
      <c r="G104" s="269"/>
      <c r="H104" s="269"/>
      <c r="I104" s="269"/>
      <c r="L104" s="97"/>
      <c r="M104" s="97"/>
      <c r="N104" s="97"/>
      <c r="P104" s="264"/>
      <c r="Q104" s="83"/>
      <c r="R104" s="251"/>
      <c r="S104" s="251"/>
      <c r="T104" s="251"/>
      <c r="U104" s="251"/>
      <c r="V104" s="251"/>
      <c r="W104" s="251"/>
      <c r="X104" s="265"/>
      <c r="Y104" s="266"/>
      <c r="Z104" s="59"/>
      <c r="AA104" s="59"/>
      <c r="AB104" s="59"/>
      <c r="AC104" s="59"/>
      <c r="AD104" s="59"/>
      <c r="AE104" s="59"/>
      <c r="AF104" s="247"/>
      <c r="AG104" s="59"/>
      <c r="AH104" s="59"/>
      <c r="AI104" s="59"/>
    </row>
    <row r="105" spans="2:35" s="81" customFormat="1" ht="22.5" customHeight="1">
      <c r="B105" s="274" t="s">
        <v>190</v>
      </c>
      <c r="C105" s="269" t="s">
        <v>191</v>
      </c>
      <c r="D105" s="269"/>
      <c r="E105" s="269"/>
      <c r="F105" s="269"/>
      <c r="G105" s="269"/>
      <c r="H105" s="269"/>
      <c r="I105" s="269"/>
      <c r="L105" s="97"/>
      <c r="M105" s="97"/>
      <c r="N105" s="97"/>
      <c r="P105" s="264"/>
      <c r="Q105" s="83"/>
      <c r="R105" s="251"/>
      <c r="S105" s="251"/>
      <c r="T105" s="251"/>
      <c r="U105" s="251"/>
      <c r="V105" s="251"/>
      <c r="W105" s="251"/>
      <c r="X105" s="265"/>
      <c r="Y105" s="266"/>
      <c r="Z105" s="59"/>
      <c r="AA105" s="59"/>
      <c r="AB105" s="59"/>
      <c r="AC105" s="59"/>
      <c r="AD105" s="59"/>
      <c r="AE105" s="59"/>
      <c r="AF105" s="247"/>
      <c r="AG105" s="59"/>
      <c r="AH105" s="59"/>
      <c r="AI105" s="59"/>
    </row>
    <row r="106" spans="4:35" s="81" customFormat="1" ht="12">
      <c r="D106" s="59"/>
      <c r="F106" s="101"/>
      <c r="G106" s="59"/>
      <c r="H106" s="101"/>
      <c r="I106" s="101"/>
      <c r="L106" s="97"/>
      <c r="M106" s="97"/>
      <c r="N106" s="97"/>
      <c r="P106" s="264"/>
      <c r="Q106" s="83"/>
      <c r="R106" s="251"/>
      <c r="S106" s="251"/>
      <c r="T106" s="251"/>
      <c r="U106" s="251"/>
      <c r="V106" s="251"/>
      <c r="W106" s="251"/>
      <c r="X106" s="265"/>
      <c r="Y106" s="266"/>
      <c r="Z106" s="59"/>
      <c r="AA106" s="59"/>
      <c r="AB106" s="59"/>
      <c r="AC106" s="59"/>
      <c r="AD106" s="59"/>
      <c r="AE106" s="59"/>
      <c r="AF106" s="247"/>
      <c r="AG106" s="59"/>
      <c r="AH106" s="59"/>
      <c r="AI106" s="59"/>
    </row>
    <row r="107" spans="4:35" s="81" customFormat="1" ht="12">
      <c r="D107" s="59"/>
      <c r="F107" s="101"/>
      <c r="G107" s="59"/>
      <c r="H107" s="101"/>
      <c r="I107" s="101"/>
      <c r="L107" s="97"/>
      <c r="M107" s="97"/>
      <c r="N107" s="97"/>
      <c r="P107" s="264"/>
      <c r="Q107" s="83"/>
      <c r="R107" s="251"/>
      <c r="S107" s="251"/>
      <c r="T107" s="251"/>
      <c r="U107" s="251"/>
      <c r="V107" s="251"/>
      <c r="W107" s="251"/>
      <c r="X107" s="265"/>
      <c r="Y107" s="266"/>
      <c r="Z107" s="59"/>
      <c r="AA107" s="59"/>
      <c r="AB107" s="59"/>
      <c r="AC107" s="59"/>
      <c r="AD107" s="59"/>
      <c r="AE107" s="59"/>
      <c r="AF107" s="247"/>
      <c r="AG107" s="59"/>
      <c r="AH107" s="59"/>
      <c r="AI107" s="59"/>
    </row>
    <row r="108" spans="4:35" s="81" customFormat="1" ht="12">
      <c r="D108" s="59"/>
      <c r="F108" s="101"/>
      <c r="G108" s="59"/>
      <c r="H108" s="101"/>
      <c r="I108" s="101"/>
      <c r="L108" s="97"/>
      <c r="M108" s="97"/>
      <c r="N108" s="97"/>
      <c r="P108" s="264"/>
      <c r="Q108" s="83"/>
      <c r="R108" s="251"/>
      <c r="S108" s="251"/>
      <c r="T108" s="251"/>
      <c r="U108" s="251"/>
      <c r="V108" s="251"/>
      <c r="W108" s="251"/>
      <c r="X108" s="265"/>
      <c r="Y108" s="266"/>
      <c r="Z108" s="59"/>
      <c r="AA108" s="59"/>
      <c r="AB108" s="59"/>
      <c r="AC108" s="59"/>
      <c r="AD108" s="59"/>
      <c r="AE108" s="59"/>
      <c r="AF108" s="247"/>
      <c r="AG108" s="59"/>
      <c r="AH108" s="59"/>
      <c r="AI108" s="59"/>
    </row>
    <row r="109" spans="4:35" s="81" customFormat="1" ht="12">
      <c r="D109" s="59"/>
      <c r="F109" s="101"/>
      <c r="G109" s="59"/>
      <c r="H109" s="101"/>
      <c r="I109" s="101"/>
      <c r="L109" s="97"/>
      <c r="M109" s="97"/>
      <c r="N109" s="97"/>
      <c r="P109" s="264"/>
      <c r="Q109" s="83"/>
      <c r="R109" s="251"/>
      <c r="S109" s="251"/>
      <c r="T109" s="251"/>
      <c r="U109" s="251"/>
      <c r="V109" s="251"/>
      <c r="W109" s="251"/>
      <c r="X109" s="265"/>
      <c r="Y109" s="266"/>
      <c r="Z109" s="59"/>
      <c r="AA109" s="59"/>
      <c r="AB109" s="59"/>
      <c r="AC109" s="59"/>
      <c r="AD109" s="59"/>
      <c r="AE109" s="59"/>
      <c r="AF109" s="247"/>
      <c r="AG109" s="59"/>
      <c r="AH109" s="59"/>
      <c r="AI109" s="59"/>
    </row>
    <row r="110" spans="4:35" s="81" customFormat="1" ht="12">
      <c r="D110" s="59"/>
      <c r="F110" s="101"/>
      <c r="G110" s="59"/>
      <c r="H110" s="101"/>
      <c r="I110" s="101"/>
      <c r="L110" s="97"/>
      <c r="M110" s="97"/>
      <c r="N110" s="97"/>
      <c r="P110" s="264"/>
      <c r="Q110" s="83"/>
      <c r="R110" s="251"/>
      <c r="S110" s="251"/>
      <c r="T110" s="251"/>
      <c r="U110" s="251"/>
      <c r="V110" s="251"/>
      <c r="W110" s="251"/>
      <c r="X110" s="265"/>
      <c r="Y110" s="266"/>
      <c r="Z110" s="59"/>
      <c r="AA110" s="59"/>
      <c r="AB110" s="59"/>
      <c r="AC110" s="59"/>
      <c r="AD110" s="59"/>
      <c r="AE110" s="59"/>
      <c r="AF110" s="247"/>
      <c r="AG110" s="59"/>
      <c r="AH110" s="59"/>
      <c r="AI110" s="59"/>
    </row>
    <row r="111" spans="4:35" s="81" customFormat="1" ht="12">
      <c r="D111" s="59"/>
      <c r="F111" s="101"/>
      <c r="G111" s="59"/>
      <c r="H111" s="101"/>
      <c r="I111" s="101"/>
      <c r="L111" s="97"/>
      <c r="M111" s="97"/>
      <c r="N111" s="97"/>
      <c r="P111" s="264"/>
      <c r="Q111" s="83"/>
      <c r="R111" s="251"/>
      <c r="S111" s="251"/>
      <c r="T111" s="251"/>
      <c r="U111" s="251"/>
      <c r="V111" s="251"/>
      <c r="W111" s="251"/>
      <c r="X111" s="265"/>
      <c r="Y111" s="266"/>
      <c r="Z111" s="59"/>
      <c r="AA111" s="59"/>
      <c r="AB111" s="59"/>
      <c r="AC111" s="59"/>
      <c r="AD111" s="59"/>
      <c r="AE111" s="59"/>
      <c r="AF111" s="247"/>
      <c r="AG111" s="59"/>
      <c r="AH111" s="59"/>
      <c r="AI111" s="59"/>
    </row>
    <row r="112" spans="4:35" s="81" customFormat="1" ht="12">
      <c r="D112" s="59"/>
      <c r="F112" s="101"/>
      <c r="G112" s="59"/>
      <c r="H112" s="101"/>
      <c r="I112" s="101"/>
      <c r="L112" s="97"/>
      <c r="M112" s="97"/>
      <c r="N112" s="97"/>
      <c r="P112" s="264"/>
      <c r="Q112" s="83"/>
      <c r="R112" s="251"/>
      <c r="S112" s="251"/>
      <c r="T112" s="251"/>
      <c r="U112" s="251"/>
      <c r="V112" s="251"/>
      <c r="W112" s="251"/>
      <c r="X112" s="265"/>
      <c r="Y112" s="266"/>
      <c r="Z112" s="59"/>
      <c r="AA112" s="59"/>
      <c r="AB112" s="59"/>
      <c r="AC112" s="59"/>
      <c r="AD112" s="59"/>
      <c r="AE112" s="59"/>
      <c r="AF112" s="247"/>
      <c r="AG112" s="59"/>
      <c r="AH112" s="59"/>
      <c r="AI112" s="59"/>
    </row>
    <row r="113" spans="4:35" s="81" customFormat="1" ht="12">
      <c r="D113" s="59"/>
      <c r="F113" s="101"/>
      <c r="G113" s="59"/>
      <c r="H113" s="101"/>
      <c r="I113" s="101"/>
      <c r="L113" s="97"/>
      <c r="M113" s="97"/>
      <c r="N113" s="97"/>
      <c r="P113" s="264"/>
      <c r="Q113" s="83"/>
      <c r="R113" s="251"/>
      <c r="S113" s="251"/>
      <c r="T113" s="251"/>
      <c r="U113" s="251"/>
      <c r="V113" s="251"/>
      <c r="W113" s="251"/>
      <c r="X113" s="265"/>
      <c r="Y113" s="266"/>
      <c r="Z113" s="59"/>
      <c r="AA113" s="59"/>
      <c r="AB113" s="59"/>
      <c r="AC113" s="59"/>
      <c r="AD113" s="59"/>
      <c r="AE113" s="59"/>
      <c r="AF113" s="247"/>
      <c r="AG113" s="59"/>
      <c r="AH113" s="59"/>
      <c r="AI113" s="59"/>
    </row>
    <row r="114" spans="4:35" s="81" customFormat="1" ht="12">
      <c r="D114" s="59"/>
      <c r="F114" s="101"/>
      <c r="G114" s="59"/>
      <c r="H114" s="101"/>
      <c r="I114" s="101"/>
      <c r="L114" s="97"/>
      <c r="M114" s="97"/>
      <c r="N114" s="97"/>
      <c r="P114" s="264"/>
      <c r="Q114" s="83"/>
      <c r="R114" s="251"/>
      <c r="S114" s="251"/>
      <c r="T114" s="251"/>
      <c r="U114" s="251"/>
      <c r="V114" s="251"/>
      <c r="W114" s="251"/>
      <c r="X114" s="265"/>
      <c r="Y114" s="266"/>
      <c r="Z114" s="59"/>
      <c r="AA114" s="59"/>
      <c r="AB114" s="59"/>
      <c r="AC114" s="59"/>
      <c r="AD114" s="59"/>
      <c r="AE114" s="59"/>
      <c r="AF114" s="247"/>
      <c r="AG114" s="59"/>
      <c r="AH114" s="59"/>
      <c r="AI114" s="59"/>
    </row>
    <row r="115" spans="4:35" s="81" customFormat="1" ht="12">
      <c r="D115" s="59"/>
      <c r="F115" s="101"/>
      <c r="G115" s="59"/>
      <c r="H115" s="101"/>
      <c r="I115" s="101"/>
      <c r="L115" s="97"/>
      <c r="M115" s="97"/>
      <c r="N115" s="97"/>
      <c r="P115" s="264"/>
      <c r="Q115" s="83"/>
      <c r="R115" s="251"/>
      <c r="S115" s="251"/>
      <c r="T115" s="251"/>
      <c r="U115" s="251"/>
      <c r="V115" s="251"/>
      <c r="W115" s="251"/>
      <c r="X115" s="265"/>
      <c r="Y115" s="266"/>
      <c r="Z115" s="59"/>
      <c r="AA115" s="59"/>
      <c r="AB115" s="59"/>
      <c r="AC115" s="59"/>
      <c r="AD115" s="59"/>
      <c r="AE115" s="59"/>
      <c r="AF115" s="247"/>
      <c r="AG115" s="59"/>
      <c r="AH115" s="59"/>
      <c r="AI115" s="59"/>
    </row>
    <row r="116" spans="4:35" s="81" customFormat="1" ht="12">
      <c r="D116" s="59"/>
      <c r="F116" s="101"/>
      <c r="G116" s="59"/>
      <c r="H116" s="101"/>
      <c r="I116" s="101"/>
      <c r="L116" s="97"/>
      <c r="M116" s="97"/>
      <c r="N116" s="97"/>
      <c r="P116" s="264"/>
      <c r="Q116" s="83"/>
      <c r="R116" s="251"/>
      <c r="S116" s="251"/>
      <c r="T116" s="251"/>
      <c r="U116" s="251"/>
      <c r="V116" s="251"/>
      <c r="W116" s="251"/>
      <c r="X116" s="265"/>
      <c r="Y116" s="266"/>
      <c r="Z116" s="59"/>
      <c r="AA116" s="59"/>
      <c r="AB116" s="59"/>
      <c r="AC116" s="59"/>
      <c r="AD116" s="59"/>
      <c r="AE116" s="59"/>
      <c r="AF116" s="247"/>
      <c r="AG116" s="59"/>
      <c r="AH116" s="59"/>
      <c r="AI116" s="59"/>
    </row>
    <row r="117" spans="4:35" s="81" customFormat="1" ht="12">
      <c r="D117" s="59"/>
      <c r="F117" s="101"/>
      <c r="G117" s="59"/>
      <c r="H117" s="101"/>
      <c r="I117" s="101"/>
      <c r="L117" s="97"/>
      <c r="M117" s="97"/>
      <c r="N117" s="97"/>
      <c r="P117" s="264"/>
      <c r="Q117" s="83"/>
      <c r="R117" s="251"/>
      <c r="S117" s="251"/>
      <c r="T117" s="251"/>
      <c r="U117" s="251"/>
      <c r="V117" s="251"/>
      <c r="W117" s="251"/>
      <c r="X117" s="265"/>
      <c r="Y117" s="266"/>
      <c r="Z117" s="59"/>
      <c r="AA117" s="59"/>
      <c r="AB117" s="59"/>
      <c r="AC117" s="59"/>
      <c r="AD117" s="59"/>
      <c r="AE117" s="59"/>
      <c r="AF117" s="247"/>
      <c r="AG117" s="59"/>
      <c r="AH117" s="59"/>
      <c r="AI117" s="59"/>
    </row>
    <row r="118" spans="4:35" s="81" customFormat="1" ht="12">
      <c r="D118" s="59"/>
      <c r="F118" s="101"/>
      <c r="G118" s="59"/>
      <c r="H118" s="101"/>
      <c r="I118" s="101"/>
      <c r="L118" s="97"/>
      <c r="M118" s="97"/>
      <c r="N118" s="97"/>
      <c r="P118" s="264"/>
      <c r="Q118" s="83"/>
      <c r="R118" s="251"/>
      <c r="S118" s="251"/>
      <c r="T118" s="251"/>
      <c r="U118" s="251"/>
      <c r="V118" s="251"/>
      <c r="W118" s="251"/>
      <c r="X118" s="265"/>
      <c r="Y118" s="266"/>
      <c r="Z118" s="59"/>
      <c r="AA118" s="59"/>
      <c r="AB118" s="59"/>
      <c r="AC118" s="59"/>
      <c r="AD118" s="59"/>
      <c r="AE118" s="59"/>
      <c r="AF118" s="247"/>
      <c r="AG118" s="59"/>
      <c r="AH118" s="59"/>
      <c r="AI118" s="59"/>
    </row>
    <row r="119" spans="4:35" s="81" customFormat="1" ht="12">
      <c r="D119" s="59"/>
      <c r="F119" s="101"/>
      <c r="G119" s="59"/>
      <c r="H119" s="101"/>
      <c r="I119" s="101"/>
      <c r="L119" s="97"/>
      <c r="M119" s="97"/>
      <c r="N119" s="97"/>
      <c r="P119" s="264"/>
      <c r="Q119" s="83"/>
      <c r="R119" s="251"/>
      <c r="S119" s="251"/>
      <c r="T119" s="251"/>
      <c r="U119" s="251"/>
      <c r="V119" s="251"/>
      <c r="W119" s="251"/>
      <c r="X119" s="265"/>
      <c r="Y119" s="266"/>
      <c r="Z119" s="59"/>
      <c r="AA119" s="59"/>
      <c r="AB119" s="59"/>
      <c r="AC119" s="59"/>
      <c r="AD119" s="59"/>
      <c r="AE119" s="59"/>
      <c r="AF119" s="247"/>
      <c r="AG119" s="59"/>
      <c r="AH119" s="59"/>
      <c r="AI119" s="59"/>
    </row>
    <row r="120" spans="4:35" s="81" customFormat="1" ht="12">
      <c r="D120" s="59"/>
      <c r="F120" s="101"/>
      <c r="G120" s="59"/>
      <c r="H120" s="101"/>
      <c r="I120" s="101"/>
      <c r="L120" s="97"/>
      <c r="M120" s="97"/>
      <c r="N120" s="97"/>
      <c r="P120" s="264"/>
      <c r="Q120" s="83"/>
      <c r="R120" s="251"/>
      <c r="S120" s="251"/>
      <c r="T120" s="251"/>
      <c r="U120" s="251"/>
      <c r="V120" s="251"/>
      <c r="W120" s="251"/>
      <c r="X120" s="265"/>
      <c r="Y120" s="266"/>
      <c r="Z120" s="59"/>
      <c r="AA120" s="59"/>
      <c r="AB120" s="59"/>
      <c r="AC120" s="59"/>
      <c r="AD120" s="59"/>
      <c r="AE120" s="59"/>
      <c r="AF120" s="247"/>
      <c r="AG120" s="59"/>
      <c r="AH120" s="59"/>
      <c r="AI120" s="59"/>
    </row>
    <row r="121" spans="4:35" s="81" customFormat="1" ht="12">
      <c r="D121" s="59"/>
      <c r="F121" s="101"/>
      <c r="G121" s="59"/>
      <c r="H121" s="101"/>
      <c r="I121" s="101"/>
      <c r="L121" s="97"/>
      <c r="M121" s="97"/>
      <c r="N121" s="97"/>
      <c r="P121" s="264"/>
      <c r="Q121" s="83"/>
      <c r="R121" s="251"/>
      <c r="S121" s="251"/>
      <c r="T121" s="251"/>
      <c r="U121" s="251"/>
      <c r="V121" s="251"/>
      <c r="W121" s="251"/>
      <c r="X121" s="265"/>
      <c r="Y121" s="266"/>
      <c r="Z121" s="59"/>
      <c r="AA121" s="59"/>
      <c r="AB121" s="59"/>
      <c r="AC121" s="59"/>
      <c r="AD121" s="59"/>
      <c r="AE121" s="59"/>
      <c r="AF121" s="247"/>
      <c r="AG121" s="59"/>
      <c r="AH121" s="59"/>
      <c r="AI121" s="59"/>
    </row>
    <row r="122" spans="4:35" s="81" customFormat="1" ht="12">
      <c r="D122" s="59"/>
      <c r="F122" s="101"/>
      <c r="G122" s="59"/>
      <c r="H122" s="101"/>
      <c r="I122" s="101"/>
      <c r="L122" s="97"/>
      <c r="M122" s="97"/>
      <c r="N122" s="97"/>
      <c r="P122" s="264"/>
      <c r="Q122" s="83"/>
      <c r="R122" s="251"/>
      <c r="S122" s="251"/>
      <c r="T122" s="251"/>
      <c r="U122" s="251"/>
      <c r="V122" s="251"/>
      <c r="W122" s="251"/>
      <c r="X122" s="265"/>
      <c r="Y122" s="266"/>
      <c r="Z122" s="59"/>
      <c r="AA122" s="59"/>
      <c r="AB122" s="59"/>
      <c r="AC122" s="59"/>
      <c r="AD122" s="59"/>
      <c r="AE122" s="59"/>
      <c r="AF122" s="247"/>
      <c r="AG122" s="59"/>
      <c r="AH122" s="59"/>
      <c r="AI122" s="59"/>
    </row>
    <row r="123" spans="4:35" s="81" customFormat="1" ht="12">
      <c r="D123" s="59"/>
      <c r="F123" s="101"/>
      <c r="G123" s="59"/>
      <c r="H123" s="101"/>
      <c r="I123" s="101"/>
      <c r="L123" s="97"/>
      <c r="M123" s="97"/>
      <c r="N123" s="97"/>
      <c r="P123" s="264"/>
      <c r="Q123" s="83"/>
      <c r="R123" s="251"/>
      <c r="S123" s="251"/>
      <c r="T123" s="251"/>
      <c r="U123" s="251"/>
      <c r="V123" s="251"/>
      <c r="W123" s="251"/>
      <c r="X123" s="265"/>
      <c r="Y123" s="266"/>
      <c r="Z123" s="59"/>
      <c r="AA123" s="59"/>
      <c r="AB123" s="59"/>
      <c r="AC123" s="59"/>
      <c r="AD123" s="59"/>
      <c r="AE123" s="59"/>
      <c r="AF123" s="247"/>
      <c r="AG123" s="59"/>
      <c r="AH123" s="59"/>
      <c r="AI123" s="59"/>
    </row>
    <row r="124" spans="4:35" s="81" customFormat="1" ht="12">
      <c r="D124" s="59"/>
      <c r="F124" s="101"/>
      <c r="G124" s="59"/>
      <c r="H124" s="101"/>
      <c r="I124" s="101"/>
      <c r="L124" s="97"/>
      <c r="M124" s="97"/>
      <c r="N124" s="97"/>
      <c r="P124" s="264"/>
      <c r="Q124" s="83"/>
      <c r="R124" s="251"/>
      <c r="S124" s="251"/>
      <c r="T124" s="251"/>
      <c r="U124" s="251"/>
      <c r="V124" s="251"/>
      <c r="W124" s="251"/>
      <c r="X124" s="265"/>
      <c r="Y124" s="266"/>
      <c r="Z124" s="59"/>
      <c r="AA124" s="59"/>
      <c r="AB124" s="59"/>
      <c r="AC124" s="59"/>
      <c r="AD124" s="59"/>
      <c r="AE124" s="59"/>
      <c r="AF124" s="247"/>
      <c r="AG124" s="59"/>
      <c r="AH124" s="59"/>
      <c r="AI124" s="59"/>
    </row>
    <row r="125" spans="4:35" s="81" customFormat="1" ht="12">
      <c r="D125" s="59"/>
      <c r="F125" s="101"/>
      <c r="G125" s="59"/>
      <c r="H125" s="101"/>
      <c r="I125" s="101"/>
      <c r="L125" s="97"/>
      <c r="M125" s="97"/>
      <c r="N125" s="97"/>
      <c r="P125" s="264"/>
      <c r="Q125" s="83"/>
      <c r="R125" s="251"/>
      <c r="S125" s="251"/>
      <c r="T125" s="251"/>
      <c r="U125" s="251"/>
      <c r="V125" s="251"/>
      <c r="W125" s="251"/>
      <c r="X125" s="265"/>
      <c r="Y125" s="266"/>
      <c r="Z125" s="59"/>
      <c r="AA125" s="59"/>
      <c r="AB125" s="59"/>
      <c r="AC125" s="59"/>
      <c r="AD125" s="59"/>
      <c r="AE125" s="59"/>
      <c r="AF125" s="247"/>
      <c r="AG125" s="59"/>
      <c r="AH125" s="59"/>
      <c r="AI125" s="59"/>
    </row>
    <row r="126" spans="4:35" s="81" customFormat="1" ht="12">
      <c r="D126" s="59"/>
      <c r="F126" s="101"/>
      <c r="G126" s="59"/>
      <c r="H126" s="101"/>
      <c r="I126" s="101"/>
      <c r="L126" s="97"/>
      <c r="M126" s="97"/>
      <c r="N126" s="97"/>
      <c r="P126" s="264"/>
      <c r="Q126" s="83"/>
      <c r="R126" s="251"/>
      <c r="S126" s="251"/>
      <c r="T126" s="251"/>
      <c r="U126" s="251"/>
      <c r="V126" s="251"/>
      <c r="W126" s="251"/>
      <c r="X126" s="265"/>
      <c r="Y126" s="266"/>
      <c r="Z126" s="59"/>
      <c r="AA126" s="59"/>
      <c r="AB126" s="59"/>
      <c r="AC126" s="59"/>
      <c r="AD126" s="59"/>
      <c r="AE126" s="59"/>
      <c r="AF126" s="247"/>
      <c r="AG126" s="59"/>
      <c r="AH126" s="59"/>
      <c r="AI126" s="59"/>
    </row>
    <row r="127" spans="4:35" s="81" customFormat="1" ht="12">
      <c r="D127" s="59"/>
      <c r="F127" s="101"/>
      <c r="G127" s="59"/>
      <c r="H127" s="101"/>
      <c r="I127" s="101"/>
      <c r="L127" s="97"/>
      <c r="M127" s="97"/>
      <c r="N127" s="97"/>
      <c r="P127" s="264"/>
      <c r="Q127" s="83"/>
      <c r="R127" s="251"/>
      <c r="S127" s="251"/>
      <c r="T127" s="251"/>
      <c r="U127" s="251"/>
      <c r="V127" s="251"/>
      <c r="W127" s="251"/>
      <c r="X127" s="265"/>
      <c r="Y127" s="266"/>
      <c r="Z127" s="59"/>
      <c r="AA127" s="59"/>
      <c r="AB127" s="59"/>
      <c r="AC127" s="59"/>
      <c r="AD127" s="59"/>
      <c r="AE127" s="59"/>
      <c r="AF127" s="247"/>
      <c r="AG127" s="59"/>
      <c r="AH127" s="59"/>
      <c r="AI127" s="59"/>
    </row>
    <row r="128" spans="4:35" s="81" customFormat="1" ht="12">
      <c r="D128" s="59"/>
      <c r="F128" s="101"/>
      <c r="G128" s="59"/>
      <c r="H128" s="101"/>
      <c r="I128" s="101"/>
      <c r="L128" s="97"/>
      <c r="M128" s="97"/>
      <c r="N128" s="97"/>
      <c r="P128" s="264"/>
      <c r="Q128" s="83"/>
      <c r="R128" s="251"/>
      <c r="S128" s="251"/>
      <c r="T128" s="251"/>
      <c r="U128" s="251"/>
      <c r="V128" s="251"/>
      <c r="W128" s="251"/>
      <c r="X128" s="265"/>
      <c r="Y128" s="266"/>
      <c r="Z128" s="59"/>
      <c r="AA128" s="59"/>
      <c r="AB128" s="59"/>
      <c r="AC128" s="59"/>
      <c r="AD128" s="59"/>
      <c r="AE128" s="59"/>
      <c r="AF128" s="247"/>
      <c r="AG128" s="59"/>
      <c r="AH128" s="59"/>
      <c r="AI128" s="59"/>
    </row>
    <row r="129" spans="4:35" s="81" customFormat="1" ht="12">
      <c r="D129" s="59"/>
      <c r="F129" s="101"/>
      <c r="G129" s="59"/>
      <c r="H129" s="101"/>
      <c r="I129" s="101"/>
      <c r="L129" s="97"/>
      <c r="M129" s="97"/>
      <c r="N129" s="97"/>
      <c r="P129" s="264"/>
      <c r="Q129" s="83"/>
      <c r="R129" s="251"/>
      <c r="S129" s="251"/>
      <c r="T129" s="251"/>
      <c r="U129" s="251"/>
      <c r="V129" s="251"/>
      <c r="W129" s="251"/>
      <c r="X129" s="265"/>
      <c r="Y129" s="266"/>
      <c r="Z129" s="59"/>
      <c r="AA129" s="59"/>
      <c r="AB129" s="59"/>
      <c r="AC129" s="59"/>
      <c r="AD129" s="59"/>
      <c r="AE129" s="59"/>
      <c r="AF129" s="247"/>
      <c r="AG129" s="59"/>
      <c r="AH129" s="59"/>
      <c r="AI129" s="59"/>
    </row>
    <row r="130" spans="4:35" s="81" customFormat="1" ht="12">
      <c r="D130" s="59"/>
      <c r="F130" s="101"/>
      <c r="G130" s="59"/>
      <c r="H130" s="101"/>
      <c r="I130" s="101"/>
      <c r="L130" s="97"/>
      <c r="M130" s="97"/>
      <c r="N130" s="97"/>
      <c r="P130" s="264"/>
      <c r="Q130" s="83"/>
      <c r="R130" s="251"/>
      <c r="S130" s="251"/>
      <c r="T130" s="251"/>
      <c r="U130" s="251"/>
      <c r="V130" s="251"/>
      <c r="W130" s="251"/>
      <c r="X130" s="265"/>
      <c r="Y130" s="266"/>
      <c r="Z130" s="59"/>
      <c r="AA130" s="59"/>
      <c r="AB130" s="59"/>
      <c r="AC130" s="59"/>
      <c r="AD130" s="59"/>
      <c r="AE130" s="59"/>
      <c r="AF130" s="247"/>
      <c r="AG130" s="59"/>
      <c r="AH130" s="59"/>
      <c r="AI130" s="59"/>
    </row>
    <row r="131" spans="4:35" s="81" customFormat="1" ht="12">
      <c r="D131" s="59"/>
      <c r="F131" s="101"/>
      <c r="G131" s="59"/>
      <c r="H131" s="101"/>
      <c r="I131" s="101"/>
      <c r="L131" s="97"/>
      <c r="M131" s="97"/>
      <c r="N131" s="97"/>
      <c r="P131" s="264"/>
      <c r="Q131" s="83"/>
      <c r="R131" s="251"/>
      <c r="S131" s="251"/>
      <c r="T131" s="251"/>
      <c r="U131" s="251"/>
      <c r="V131" s="251"/>
      <c r="W131" s="251"/>
      <c r="X131" s="265"/>
      <c r="Y131" s="266"/>
      <c r="Z131" s="59"/>
      <c r="AA131" s="59"/>
      <c r="AB131" s="59"/>
      <c r="AC131" s="59"/>
      <c r="AD131" s="59"/>
      <c r="AE131" s="59"/>
      <c r="AF131" s="247"/>
      <c r="AG131" s="59"/>
      <c r="AH131" s="59"/>
      <c r="AI131" s="59"/>
    </row>
    <row r="132" spans="4:35" s="81" customFormat="1" ht="12">
      <c r="D132" s="59"/>
      <c r="F132" s="101"/>
      <c r="G132" s="59"/>
      <c r="H132" s="101"/>
      <c r="I132" s="101"/>
      <c r="L132" s="97"/>
      <c r="M132" s="97"/>
      <c r="N132" s="97"/>
      <c r="P132" s="264"/>
      <c r="R132" s="266"/>
      <c r="S132" s="266"/>
      <c r="T132" s="266"/>
      <c r="U132" s="266"/>
      <c r="V132" s="266"/>
      <c r="W132" s="266"/>
      <c r="X132" s="265"/>
      <c r="Y132" s="266"/>
      <c r="Z132" s="59"/>
      <c r="AA132" s="59"/>
      <c r="AB132" s="59"/>
      <c r="AC132" s="59"/>
      <c r="AD132" s="59"/>
      <c r="AE132" s="59"/>
      <c r="AF132" s="247"/>
      <c r="AG132" s="59"/>
      <c r="AH132" s="59"/>
      <c r="AI132" s="59"/>
    </row>
    <row r="133" spans="4:35" s="81" customFormat="1" ht="12">
      <c r="D133" s="59"/>
      <c r="F133" s="101"/>
      <c r="G133" s="59"/>
      <c r="H133" s="101"/>
      <c r="I133" s="101"/>
      <c r="L133" s="97"/>
      <c r="M133" s="97"/>
      <c r="N133" s="97"/>
      <c r="P133" s="264"/>
      <c r="R133" s="266"/>
      <c r="S133" s="266"/>
      <c r="T133" s="266"/>
      <c r="U133" s="266"/>
      <c r="V133" s="266"/>
      <c r="W133" s="266"/>
      <c r="X133" s="265"/>
      <c r="Y133" s="266"/>
      <c r="Z133" s="59"/>
      <c r="AA133" s="59"/>
      <c r="AB133" s="59"/>
      <c r="AC133" s="59"/>
      <c r="AD133" s="59"/>
      <c r="AE133" s="59"/>
      <c r="AF133" s="247"/>
      <c r="AG133" s="59"/>
      <c r="AH133" s="59"/>
      <c r="AI133" s="59"/>
    </row>
    <row r="134" spans="4:35" s="81" customFormat="1" ht="12">
      <c r="D134" s="59"/>
      <c r="F134" s="101"/>
      <c r="G134" s="59"/>
      <c r="H134" s="101"/>
      <c r="I134" s="101"/>
      <c r="L134" s="97"/>
      <c r="M134" s="97"/>
      <c r="N134" s="97"/>
      <c r="P134" s="264"/>
      <c r="R134" s="266"/>
      <c r="S134" s="266"/>
      <c r="T134" s="266"/>
      <c r="U134" s="266"/>
      <c r="V134" s="266"/>
      <c r="W134" s="266"/>
      <c r="X134" s="265"/>
      <c r="Y134" s="266"/>
      <c r="Z134" s="59"/>
      <c r="AA134" s="59"/>
      <c r="AB134" s="59"/>
      <c r="AC134" s="59"/>
      <c r="AD134" s="59"/>
      <c r="AE134" s="59"/>
      <c r="AF134" s="247"/>
      <c r="AG134" s="59"/>
      <c r="AH134" s="59"/>
      <c r="AI134" s="59"/>
    </row>
    <row r="135" spans="4:35" s="81" customFormat="1" ht="12">
      <c r="D135" s="59"/>
      <c r="F135" s="101"/>
      <c r="G135" s="59"/>
      <c r="H135" s="101"/>
      <c r="I135" s="101"/>
      <c r="L135" s="97"/>
      <c r="M135" s="97"/>
      <c r="N135" s="97"/>
      <c r="P135" s="264"/>
      <c r="R135" s="266"/>
      <c r="S135" s="266"/>
      <c r="T135" s="266"/>
      <c r="U135" s="266"/>
      <c r="V135" s="266"/>
      <c r="W135" s="266"/>
      <c r="X135" s="265"/>
      <c r="Y135" s="266"/>
      <c r="Z135" s="59"/>
      <c r="AA135" s="59"/>
      <c r="AB135" s="59"/>
      <c r="AC135" s="59"/>
      <c r="AD135" s="59"/>
      <c r="AE135" s="59"/>
      <c r="AF135" s="247"/>
      <c r="AG135" s="59"/>
      <c r="AH135" s="59"/>
      <c r="AI135" s="59"/>
    </row>
    <row r="136" spans="4:35" s="81" customFormat="1" ht="12">
      <c r="D136" s="59"/>
      <c r="F136" s="101"/>
      <c r="G136" s="59"/>
      <c r="H136" s="101"/>
      <c r="I136" s="101"/>
      <c r="L136" s="97"/>
      <c r="M136" s="97"/>
      <c r="N136" s="97"/>
      <c r="P136" s="264"/>
      <c r="R136" s="266"/>
      <c r="S136" s="266"/>
      <c r="T136" s="266"/>
      <c r="U136" s="266"/>
      <c r="V136" s="266"/>
      <c r="W136" s="266"/>
      <c r="X136" s="265"/>
      <c r="Y136" s="266"/>
      <c r="Z136" s="59"/>
      <c r="AA136" s="59"/>
      <c r="AB136" s="59"/>
      <c r="AC136" s="59"/>
      <c r="AD136" s="59"/>
      <c r="AE136" s="59"/>
      <c r="AF136" s="247"/>
      <c r="AG136" s="59"/>
      <c r="AH136" s="59"/>
      <c r="AI136" s="59"/>
    </row>
    <row r="137" spans="4:35" s="81" customFormat="1" ht="12">
      <c r="D137" s="59"/>
      <c r="F137" s="101"/>
      <c r="G137" s="59"/>
      <c r="H137" s="101"/>
      <c r="I137" s="101"/>
      <c r="L137" s="97"/>
      <c r="M137" s="97"/>
      <c r="N137" s="97"/>
      <c r="P137" s="264"/>
      <c r="R137" s="266"/>
      <c r="S137" s="266"/>
      <c r="T137" s="266"/>
      <c r="U137" s="266"/>
      <c r="V137" s="266"/>
      <c r="W137" s="266"/>
      <c r="X137" s="265"/>
      <c r="Y137" s="266"/>
      <c r="Z137" s="59"/>
      <c r="AA137" s="59"/>
      <c r="AB137" s="59"/>
      <c r="AC137" s="59"/>
      <c r="AD137" s="59"/>
      <c r="AE137" s="59"/>
      <c r="AF137" s="247"/>
      <c r="AG137" s="59"/>
      <c r="AH137" s="59"/>
      <c r="AI137" s="59"/>
    </row>
    <row r="138" spans="4:35" s="81" customFormat="1" ht="12">
      <c r="D138" s="59"/>
      <c r="F138" s="101"/>
      <c r="G138" s="59"/>
      <c r="H138" s="101"/>
      <c r="I138" s="101"/>
      <c r="L138" s="97"/>
      <c r="M138" s="97"/>
      <c r="N138" s="97"/>
      <c r="P138" s="264"/>
      <c r="R138" s="266"/>
      <c r="S138" s="266"/>
      <c r="T138" s="266"/>
      <c r="U138" s="266"/>
      <c r="V138" s="266"/>
      <c r="W138" s="266"/>
      <c r="X138" s="265"/>
      <c r="Y138" s="266"/>
      <c r="Z138" s="59"/>
      <c r="AA138" s="59"/>
      <c r="AB138" s="59"/>
      <c r="AC138" s="59"/>
      <c r="AD138" s="59"/>
      <c r="AE138" s="59"/>
      <c r="AF138" s="247"/>
      <c r="AG138" s="59"/>
      <c r="AH138" s="59"/>
      <c r="AI138" s="59"/>
    </row>
    <row r="139" spans="4:35" s="81" customFormat="1" ht="12">
      <c r="D139" s="59"/>
      <c r="F139" s="101"/>
      <c r="G139" s="59"/>
      <c r="H139" s="101"/>
      <c r="I139" s="101"/>
      <c r="L139" s="97"/>
      <c r="M139" s="97"/>
      <c r="N139" s="97"/>
      <c r="P139" s="264"/>
      <c r="R139" s="266"/>
      <c r="S139" s="266"/>
      <c r="T139" s="266"/>
      <c r="U139" s="266"/>
      <c r="V139" s="266"/>
      <c r="W139" s="266"/>
      <c r="X139" s="265"/>
      <c r="Y139" s="266"/>
      <c r="Z139" s="59"/>
      <c r="AA139" s="59"/>
      <c r="AB139" s="59"/>
      <c r="AC139" s="59"/>
      <c r="AD139" s="59"/>
      <c r="AE139" s="59"/>
      <c r="AF139" s="247"/>
      <c r="AG139" s="59"/>
      <c r="AH139" s="59"/>
      <c r="AI139" s="59"/>
    </row>
    <row r="140" spans="4:35" s="81" customFormat="1" ht="12">
      <c r="D140" s="59"/>
      <c r="F140" s="101"/>
      <c r="G140" s="59"/>
      <c r="H140" s="101"/>
      <c r="I140" s="101"/>
      <c r="L140" s="97"/>
      <c r="M140" s="97"/>
      <c r="N140" s="97"/>
      <c r="P140" s="264"/>
      <c r="R140" s="266"/>
      <c r="S140" s="266"/>
      <c r="T140" s="266"/>
      <c r="U140" s="266"/>
      <c r="V140" s="266"/>
      <c r="W140" s="266"/>
      <c r="X140" s="265"/>
      <c r="Y140" s="266"/>
      <c r="Z140" s="59"/>
      <c r="AA140" s="59"/>
      <c r="AB140" s="59"/>
      <c r="AC140" s="59"/>
      <c r="AD140" s="59"/>
      <c r="AE140" s="59"/>
      <c r="AF140" s="247"/>
      <c r="AG140" s="59"/>
      <c r="AH140" s="59"/>
      <c r="AI140" s="59"/>
    </row>
    <row r="141" spans="6:32" s="59" customFormat="1" ht="11.25" customHeight="1">
      <c r="F141" s="97"/>
      <c r="H141" s="97"/>
      <c r="I141" s="97"/>
      <c r="L141" s="97"/>
      <c r="M141" s="97"/>
      <c r="N141" s="97"/>
      <c r="P141" s="275"/>
      <c r="R141" s="266"/>
      <c r="S141" s="266"/>
      <c r="T141" s="266"/>
      <c r="U141" s="266"/>
      <c r="V141" s="266"/>
      <c r="W141" s="266"/>
      <c r="X141" s="265"/>
      <c r="Y141" s="266"/>
      <c r="AF141" s="247"/>
    </row>
    <row r="142" spans="6:32" s="59" customFormat="1" ht="10.5" customHeight="1">
      <c r="F142" s="97"/>
      <c r="H142" s="97"/>
      <c r="I142" s="97"/>
      <c r="L142" s="97"/>
      <c r="M142" s="97"/>
      <c r="N142" s="97"/>
      <c r="P142" s="275"/>
      <c r="R142" s="266"/>
      <c r="S142" s="266"/>
      <c r="T142" s="266"/>
      <c r="U142" s="266"/>
      <c r="V142" s="266"/>
      <c r="W142" s="266"/>
      <c r="X142" s="265"/>
      <c r="Y142" s="266"/>
      <c r="AF142" s="247"/>
    </row>
    <row r="143" spans="4:35" s="81" customFormat="1" ht="12">
      <c r="D143" s="59"/>
      <c r="F143" s="101"/>
      <c r="G143" s="59"/>
      <c r="H143" s="101"/>
      <c r="I143" s="101"/>
      <c r="L143" s="97"/>
      <c r="M143" s="97"/>
      <c r="N143" s="97"/>
      <c r="P143" s="264"/>
      <c r="R143" s="266"/>
      <c r="S143" s="266"/>
      <c r="T143" s="266"/>
      <c r="U143" s="266"/>
      <c r="V143" s="266"/>
      <c r="W143" s="266"/>
      <c r="X143" s="265"/>
      <c r="Y143" s="266"/>
      <c r="Z143" s="59"/>
      <c r="AA143" s="59"/>
      <c r="AB143" s="59"/>
      <c r="AC143" s="59"/>
      <c r="AD143" s="59"/>
      <c r="AE143" s="59"/>
      <c r="AF143" s="247"/>
      <c r="AG143" s="59"/>
      <c r="AH143" s="59"/>
      <c r="AI143" s="59"/>
    </row>
    <row r="144" spans="4:35" s="81" customFormat="1" ht="7.5" customHeight="1">
      <c r="D144" s="59"/>
      <c r="F144" s="101"/>
      <c r="G144" s="59"/>
      <c r="H144" s="101"/>
      <c r="I144" s="101"/>
      <c r="L144" s="97"/>
      <c r="M144" s="97"/>
      <c r="N144" s="97"/>
      <c r="P144" s="264"/>
      <c r="R144" s="266"/>
      <c r="S144" s="266"/>
      <c r="T144" s="266"/>
      <c r="U144" s="266"/>
      <c r="V144" s="266"/>
      <c r="W144" s="266"/>
      <c r="X144" s="265"/>
      <c r="Y144" s="266"/>
      <c r="Z144" s="59"/>
      <c r="AA144" s="59"/>
      <c r="AB144" s="59"/>
      <c r="AC144" s="59"/>
      <c r="AD144" s="59"/>
      <c r="AE144" s="59"/>
      <c r="AF144" s="247"/>
      <c r="AG144" s="59"/>
      <c r="AH144" s="59"/>
      <c r="AI144" s="59"/>
    </row>
    <row r="145" spans="4:35" s="81" customFormat="1" ht="12">
      <c r="D145" s="59"/>
      <c r="F145" s="101"/>
      <c r="G145" s="59"/>
      <c r="H145" s="101"/>
      <c r="I145" s="101"/>
      <c r="L145" s="97"/>
      <c r="M145" s="97"/>
      <c r="N145" s="97"/>
      <c r="P145" s="264"/>
      <c r="R145" s="266"/>
      <c r="S145" s="266"/>
      <c r="T145" s="266"/>
      <c r="U145" s="266"/>
      <c r="V145" s="266"/>
      <c r="W145" s="266"/>
      <c r="X145" s="265"/>
      <c r="Y145" s="266"/>
      <c r="Z145" s="59"/>
      <c r="AA145" s="59"/>
      <c r="AB145" s="59"/>
      <c r="AC145" s="59"/>
      <c r="AD145" s="59"/>
      <c r="AE145" s="59"/>
      <c r="AF145" s="247"/>
      <c r="AG145" s="59"/>
      <c r="AH145" s="59"/>
      <c r="AI145" s="59"/>
    </row>
    <row r="146" spans="4:35" s="81" customFormat="1" ht="12">
      <c r="D146" s="59"/>
      <c r="F146" s="101"/>
      <c r="G146" s="59"/>
      <c r="H146" s="101"/>
      <c r="I146" s="101"/>
      <c r="L146" s="97"/>
      <c r="M146" s="97"/>
      <c r="N146" s="97"/>
      <c r="P146" s="264"/>
      <c r="R146" s="266"/>
      <c r="S146" s="266"/>
      <c r="T146" s="266"/>
      <c r="U146" s="266"/>
      <c r="V146" s="266"/>
      <c r="W146" s="266"/>
      <c r="X146" s="265"/>
      <c r="Y146" s="266"/>
      <c r="Z146" s="59"/>
      <c r="AA146" s="59"/>
      <c r="AB146" s="59"/>
      <c r="AC146" s="59"/>
      <c r="AD146" s="59"/>
      <c r="AE146" s="59"/>
      <c r="AF146" s="247"/>
      <c r="AG146" s="59"/>
      <c r="AH146" s="59"/>
      <c r="AI146" s="59"/>
    </row>
    <row r="147" spans="4:35" s="81" customFormat="1" ht="12">
      <c r="D147" s="59"/>
      <c r="F147" s="101"/>
      <c r="G147" s="59"/>
      <c r="H147" s="101"/>
      <c r="I147" s="101"/>
      <c r="L147" s="97"/>
      <c r="M147" s="97"/>
      <c r="N147" s="97"/>
      <c r="P147" s="264"/>
      <c r="R147" s="266"/>
      <c r="S147" s="266"/>
      <c r="T147" s="266"/>
      <c r="U147" s="266"/>
      <c r="V147" s="266"/>
      <c r="W147" s="266"/>
      <c r="X147" s="265"/>
      <c r="Y147" s="266"/>
      <c r="Z147" s="59"/>
      <c r="AA147" s="59"/>
      <c r="AB147" s="59"/>
      <c r="AC147" s="59"/>
      <c r="AD147" s="59"/>
      <c r="AE147" s="59"/>
      <c r="AF147" s="247"/>
      <c r="AG147" s="59"/>
      <c r="AH147" s="59"/>
      <c r="AI147" s="59"/>
    </row>
    <row r="148" spans="4:35" s="81" customFormat="1" ht="12">
      <c r="D148" s="59"/>
      <c r="F148" s="101"/>
      <c r="G148" s="59"/>
      <c r="H148" s="101"/>
      <c r="I148" s="101"/>
      <c r="L148" s="97"/>
      <c r="M148" s="97"/>
      <c r="N148" s="97"/>
      <c r="P148" s="264"/>
      <c r="R148" s="266"/>
      <c r="S148" s="266"/>
      <c r="T148" s="266"/>
      <c r="U148" s="266"/>
      <c r="V148" s="266"/>
      <c r="W148" s="266"/>
      <c r="X148" s="265"/>
      <c r="Y148" s="266"/>
      <c r="Z148" s="59"/>
      <c r="AA148" s="59"/>
      <c r="AB148" s="59"/>
      <c r="AC148" s="59"/>
      <c r="AD148" s="59"/>
      <c r="AE148" s="59"/>
      <c r="AF148" s="247"/>
      <c r="AG148" s="59"/>
      <c r="AH148" s="59"/>
      <c r="AI148" s="59"/>
    </row>
    <row r="149" spans="4:35" s="81" customFormat="1" ht="12">
      <c r="D149" s="59"/>
      <c r="E149" s="276"/>
      <c r="F149" s="97"/>
      <c r="G149" s="59"/>
      <c r="H149" s="97"/>
      <c r="I149" s="97"/>
      <c r="L149" s="97"/>
      <c r="M149" s="97"/>
      <c r="N149" s="97"/>
      <c r="P149" s="264"/>
      <c r="R149" s="266"/>
      <c r="S149" s="266"/>
      <c r="T149" s="266"/>
      <c r="U149" s="266"/>
      <c r="V149" s="266"/>
      <c r="W149" s="266"/>
      <c r="X149" s="265"/>
      <c r="Y149" s="266"/>
      <c r="Z149" s="59"/>
      <c r="AA149" s="59"/>
      <c r="AB149" s="59"/>
      <c r="AC149" s="59"/>
      <c r="AD149" s="59"/>
      <c r="AE149" s="59"/>
      <c r="AF149" s="247"/>
      <c r="AG149" s="59"/>
      <c r="AH149" s="59"/>
      <c r="AI149" s="59"/>
    </row>
    <row r="150" spans="4:35" s="81" customFormat="1" ht="12">
      <c r="D150" s="59"/>
      <c r="E150" s="276"/>
      <c r="F150" s="97"/>
      <c r="G150" s="59"/>
      <c r="H150" s="97"/>
      <c r="I150" s="97"/>
      <c r="L150" s="97"/>
      <c r="M150" s="97"/>
      <c r="N150" s="97"/>
      <c r="P150" s="264"/>
      <c r="R150" s="266"/>
      <c r="S150" s="266"/>
      <c r="T150" s="266"/>
      <c r="U150" s="266"/>
      <c r="V150" s="266"/>
      <c r="W150" s="266"/>
      <c r="X150" s="265"/>
      <c r="Y150" s="266"/>
      <c r="Z150" s="59"/>
      <c r="AA150" s="59"/>
      <c r="AB150" s="59"/>
      <c r="AC150" s="59"/>
      <c r="AD150" s="59"/>
      <c r="AE150" s="59"/>
      <c r="AF150" s="247"/>
      <c r="AG150" s="59"/>
      <c r="AH150" s="59"/>
      <c r="AI150" s="59"/>
    </row>
    <row r="151" spans="4:35" s="81" customFormat="1" ht="12">
      <c r="D151" s="59"/>
      <c r="E151" s="276"/>
      <c r="F151" s="97"/>
      <c r="G151" s="59"/>
      <c r="H151" s="97"/>
      <c r="I151" s="97"/>
      <c r="L151" s="97"/>
      <c r="M151" s="97"/>
      <c r="N151" s="97"/>
      <c r="P151" s="264"/>
      <c r="R151" s="266"/>
      <c r="S151" s="266"/>
      <c r="T151" s="266"/>
      <c r="U151" s="266"/>
      <c r="V151" s="266"/>
      <c r="W151" s="266"/>
      <c r="X151" s="265"/>
      <c r="Y151" s="266"/>
      <c r="Z151" s="59"/>
      <c r="AA151" s="59"/>
      <c r="AB151" s="59"/>
      <c r="AC151" s="59"/>
      <c r="AD151" s="59"/>
      <c r="AE151" s="59"/>
      <c r="AF151" s="247"/>
      <c r="AG151" s="59"/>
      <c r="AH151" s="59"/>
      <c r="AI151" s="59"/>
    </row>
    <row r="152" spans="4:35" s="81" customFormat="1" ht="12">
      <c r="D152" s="59"/>
      <c r="E152" s="276"/>
      <c r="F152" s="97"/>
      <c r="G152" s="59"/>
      <c r="H152" s="97"/>
      <c r="I152" s="97"/>
      <c r="L152" s="97"/>
      <c r="M152" s="97"/>
      <c r="N152" s="97"/>
      <c r="P152" s="264"/>
      <c r="R152" s="266"/>
      <c r="S152" s="266"/>
      <c r="T152" s="266"/>
      <c r="U152" s="266"/>
      <c r="V152" s="266"/>
      <c r="W152" s="266"/>
      <c r="X152" s="265"/>
      <c r="Y152" s="266"/>
      <c r="Z152" s="59"/>
      <c r="AA152" s="59"/>
      <c r="AB152" s="59"/>
      <c r="AC152" s="59"/>
      <c r="AD152" s="59"/>
      <c r="AE152" s="59"/>
      <c r="AF152" s="247"/>
      <c r="AG152" s="59"/>
      <c r="AH152" s="59"/>
      <c r="AI152" s="59"/>
    </row>
    <row r="153" spans="4:35" s="81" customFormat="1" ht="12">
      <c r="D153" s="59"/>
      <c r="E153" s="276"/>
      <c r="F153" s="97"/>
      <c r="G153" s="59"/>
      <c r="H153" s="97"/>
      <c r="I153" s="97"/>
      <c r="L153" s="97"/>
      <c r="M153" s="97"/>
      <c r="N153" s="97"/>
      <c r="P153" s="264"/>
      <c r="R153" s="266"/>
      <c r="S153" s="266"/>
      <c r="T153" s="266"/>
      <c r="U153" s="266"/>
      <c r="V153" s="266"/>
      <c r="W153" s="266"/>
      <c r="X153" s="265"/>
      <c r="Y153" s="266"/>
      <c r="Z153" s="59"/>
      <c r="AA153" s="59"/>
      <c r="AB153" s="59"/>
      <c r="AC153" s="59"/>
      <c r="AD153" s="59"/>
      <c r="AE153" s="59"/>
      <c r="AF153" s="247"/>
      <c r="AG153" s="59"/>
      <c r="AH153" s="59"/>
      <c r="AI153" s="59"/>
    </row>
    <row r="154" spans="4:35" s="81" customFormat="1" ht="12">
      <c r="D154" s="59"/>
      <c r="E154" s="276"/>
      <c r="F154" s="97"/>
      <c r="G154" s="59"/>
      <c r="H154" s="97"/>
      <c r="I154" s="97"/>
      <c r="L154" s="97"/>
      <c r="M154" s="97"/>
      <c r="N154" s="97"/>
      <c r="P154" s="264"/>
      <c r="R154" s="266"/>
      <c r="S154" s="266"/>
      <c r="T154" s="266"/>
      <c r="U154" s="266"/>
      <c r="V154" s="266"/>
      <c r="W154" s="266"/>
      <c r="X154" s="265"/>
      <c r="Y154" s="266"/>
      <c r="Z154" s="59"/>
      <c r="AA154" s="59"/>
      <c r="AB154" s="59"/>
      <c r="AC154" s="59"/>
      <c r="AD154" s="59"/>
      <c r="AE154" s="59"/>
      <c r="AF154" s="247"/>
      <c r="AG154" s="59"/>
      <c r="AH154" s="59"/>
      <c r="AI154" s="59"/>
    </row>
    <row r="155" spans="4:35" s="81" customFormat="1" ht="12">
      <c r="D155" s="59"/>
      <c r="E155" s="276"/>
      <c r="F155" s="97"/>
      <c r="G155" s="59"/>
      <c r="H155" s="97"/>
      <c r="I155" s="97"/>
      <c r="L155" s="97"/>
      <c r="M155" s="97"/>
      <c r="N155" s="97"/>
      <c r="P155" s="264"/>
      <c r="R155" s="266"/>
      <c r="S155" s="266"/>
      <c r="T155" s="266"/>
      <c r="U155" s="266"/>
      <c r="V155" s="266"/>
      <c r="W155" s="266"/>
      <c r="X155" s="265"/>
      <c r="Y155" s="266"/>
      <c r="Z155" s="59"/>
      <c r="AA155" s="59"/>
      <c r="AB155" s="59"/>
      <c r="AC155" s="59"/>
      <c r="AD155" s="59"/>
      <c r="AE155" s="59"/>
      <c r="AF155" s="247"/>
      <c r="AG155" s="59"/>
      <c r="AH155" s="59"/>
      <c r="AI155" s="59"/>
    </row>
    <row r="156" spans="4:35" s="81" customFormat="1" ht="12">
      <c r="D156" s="59"/>
      <c r="E156" s="276"/>
      <c r="F156" s="97"/>
      <c r="G156" s="59"/>
      <c r="H156" s="97"/>
      <c r="I156" s="97"/>
      <c r="L156" s="97"/>
      <c r="M156" s="97"/>
      <c r="N156" s="97"/>
      <c r="P156" s="264"/>
      <c r="R156" s="266"/>
      <c r="S156" s="266"/>
      <c r="T156" s="266"/>
      <c r="U156" s="266"/>
      <c r="V156" s="266"/>
      <c r="W156" s="266"/>
      <c r="X156" s="265"/>
      <c r="Y156" s="266"/>
      <c r="Z156" s="59"/>
      <c r="AA156" s="59"/>
      <c r="AB156" s="59"/>
      <c r="AC156" s="59"/>
      <c r="AD156" s="59"/>
      <c r="AE156" s="59"/>
      <c r="AF156" s="247"/>
      <c r="AG156" s="59"/>
      <c r="AH156" s="59"/>
      <c r="AI156" s="59"/>
    </row>
    <row r="157" spans="4:35" s="81" customFormat="1" ht="12">
      <c r="D157" s="59"/>
      <c r="E157" s="276"/>
      <c r="F157" s="97"/>
      <c r="G157" s="59"/>
      <c r="H157" s="97"/>
      <c r="I157" s="97"/>
      <c r="L157" s="97"/>
      <c r="M157" s="97"/>
      <c r="N157" s="97"/>
      <c r="P157" s="264"/>
      <c r="R157" s="266"/>
      <c r="S157" s="266"/>
      <c r="T157" s="266"/>
      <c r="U157" s="266"/>
      <c r="V157" s="266"/>
      <c r="W157" s="266"/>
      <c r="X157" s="265"/>
      <c r="Y157" s="266"/>
      <c r="Z157" s="59"/>
      <c r="AA157" s="59"/>
      <c r="AB157" s="59"/>
      <c r="AC157" s="59"/>
      <c r="AD157" s="59"/>
      <c r="AE157" s="59"/>
      <c r="AF157" s="247"/>
      <c r="AG157" s="59"/>
      <c r="AH157" s="59"/>
      <c r="AI157" s="59"/>
    </row>
    <row r="158" spans="4:35" s="81" customFormat="1" ht="12">
      <c r="D158" s="59"/>
      <c r="E158" s="276"/>
      <c r="F158" s="97"/>
      <c r="G158" s="59"/>
      <c r="H158" s="97"/>
      <c r="I158" s="97"/>
      <c r="L158" s="97"/>
      <c r="M158" s="97"/>
      <c r="N158" s="97"/>
      <c r="P158" s="264"/>
      <c r="R158" s="266"/>
      <c r="S158" s="266"/>
      <c r="T158" s="266"/>
      <c r="U158" s="266"/>
      <c r="V158" s="266"/>
      <c r="W158" s="266"/>
      <c r="X158" s="265"/>
      <c r="Y158" s="266"/>
      <c r="Z158" s="59"/>
      <c r="AA158" s="59"/>
      <c r="AB158" s="59"/>
      <c r="AC158" s="59"/>
      <c r="AD158" s="59"/>
      <c r="AE158" s="59"/>
      <c r="AF158" s="247"/>
      <c r="AG158" s="59"/>
      <c r="AH158" s="59"/>
      <c r="AI158" s="59"/>
    </row>
    <row r="159" spans="4:35" s="81" customFormat="1" ht="12">
      <c r="D159" s="59"/>
      <c r="E159" s="276"/>
      <c r="F159" s="97"/>
      <c r="G159" s="59"/>
      <c r="H159" s="97"/>
      <c r="I159" s="97"/>
      <c r="L159" s="97"/>
      <c r="M159" s="97"/>
      <c r="N159" s="97"/>
      <c r="P159" s="264"/>
      <c r="R159" s="266"/>
      <c r="S159" s="266"/>
      <c r="T159" s="266"/>
      <c r="U159" s="266"/>
      <c r="V159" s="266"/>
      <c r="W159" s="266"/>
      <c r="X159" s="265"/>
      <c r="Y159" s="266"/>
      <c r="Z159" s="59"/>
      <c r="AA159" s="59"/>
      <c r="AB159" s="59"/>
      <c r="AC159" s="59"/>
      <c r="AD159" s="59"/>
      <c r="AE159" s="59"/>
      <c r="AF159" s="247"/>
      <c r="AG159" s="59"/>
      <c r="AH159" s="59"/>
      <c r="AI159" s="59"/>
    </row>
    <row r="160" spans="4:35" s="81" customFormat="1" ht="12">
      <c r="D160" s="59"/>
      <c r="E160" s="276"/>
      <c r="F160" s="97"/>
      <c r="G160" s="59"/>
      <c r="H160" s="97"/>
      <c r="I160" s="97"/>
      <c r="L160" s="97"/>
      <c r="M160" s="97"/>
      <c r="N160" s="97"/>
      <c r="P160" s="264"/>
      <c r="R160" s="266"/>
      <c r="S160" s="266"/>
      <c r="T160" s="266"/>
      <c r="U160" s="266"/>
      <c r="V160" s="266"/>
      <c r="W160" s="266"/>
      <c r="X160" s="265"/>
      <c r="Y160" s="266"/>
      <c r="Z160" s="59"/>
      <c r="AA160" s="59"/>
      <c r="AB160" s="59"/>
      <c r="AC160" s="59"/>
      <c r="AD160" s="59"/>
      <c r="AE160" s="59"/>
      <c r="AF160" s="247"/>
      <c r="AG160" s="59"/>
      <c r="AH160" s="59"/>
      <c r="AI160" s="59"/>
    </row>
    <row r="161" spans="4:35" s="81" customFormat="1" ht="12">
      <c r="D161" s="59"/>
      <c r="E161" s="276"/>
      <c r="F161" s="97"/>
      <c r="G161" s="59"/>
      <c r="H161" s="97"/>
      <c r="I161" s="97"/>
      <c r="L161" s="97"/>
      <c r="M161" s="97"/>
      <c r="N161" s="97"/>
      <c r="P161" s="264"/>
      <c r="R161" s="266"/>
      <c r="S161" s="266"/>
      <c r="T161" s="266"/>
      <c r="U161" s="266"/>
      <c r="V161" s="266"/>
      <c r="W161" s="266"/>
      <c r="X161" s="265"/>
      <c r="Y161" s="266"/>
      <c r="Z161" s="59"/>
      <c r="AA161" s="59"/>
      <c r="AB161" s="59"/>
      <c r="AC161" s="59"/>
      <c r="AD161" s="59"/>
      <c r="AE161" s="59"/>
      <c r="AF161" s="247"/>
      <c r="AG161" s="59"/>
      <c r="AH161" s="59"/>
      <c r="AI161" s="59"/>
    </row>
    <row r="162" spans="4:35" s="81" customFormat="1" ht="12">
      <c r="D162" s="59"/>
      <c r="E162" s="276"/>
      <c r="F162" s="97"/>
      <c r="G162" s="59"/>
      <c r="H162" s="97"/>
      <c r="I162" s="97"/>
      <c r="L162" s="97"/>
      <c r="M162" s="97"/>
      <c r="N162" s="97"/>
      <c r="P162" s="264"/>
      <c r="R162" s="266"/>
      <c r="S162" s="266"/>
      <c r="T162" s="266"/>
      <c r="U162" s="266"/>
      <c r="V162" s="266"/>
      <c r="W162" s="266"/>
      <c r="X162" s="265"/>
      <c r="Y162" s="266"/>
      <c r="Z162" s="59"/>
      <c r="AA162" s="59"/>
      <c r="AB162" s="59"/>
      <c r="AC162" s="59"/>
      <c r="AD162" s="59"/>
      <c r="AE162" s="59"/>
      <c r="AF162" s="247"/>
      <c r="AG162" s="59"/>
      <c r="AH162" s="59"/>
      <c r="AI162" s="59"/>
    </row>
    <row r="163" spans="4:35" s="81" customFormat="1" ht="12">
      <c r="D163" s="59"/>
      <c r="E163" s="276"/>
      <c r="F163" s="97"/>
      <c r="G163" s="59"/>
      <c r="H163" s="97"/>
      <c r="I163" s="97"/>
      <c r="L163" s="97"/>
      <c r="M163" s="97"/>
      <c r="N163" s="97"/>
      <c r="P163" s="264"/>
      <c r="R163" s="266"/>
      <c r="S163" s="266"/>
      <c r="T163" s="266"/>
      <c r="U163" s="266"/>
      <c r="V163" s="266"/>
      <c r="W163" s="266"/>
      <c r="X163" s="265"/>
      <c r="Y163" s="266"/>
      <c r="Z163" s="59"/>
      <c r="AA163" s="59"/>
      <c r="AB163" s="59"/>
      <c r="AC163" s="59"/>
      <c r="AD163" s="59"/>
      <c r="AE163" s="59"/>
      <c r="AF163" s="247"/>
      <c r="AG163" s="59"/>
      <c r="AH163" s="59"/>
      <c r="AI163" s="59"/>
    </row>
    <row r="164" spans="4:35" s="81" customFormat="1" ht="12">
      <c r="D164" s="59"/>
      <c r="E164" s="276"/>
      <c r="F164" s="97"/>
      <c r="G164" s="59"/>
      <c r="H164" s="97"/>
      <c r="I164" s="97"/>
      <c r="L164" s="97"/>
      <c r="M164" s="97"/>
      <c r="N164" s="97"/>
      <c r="P164" s="264"/>
      <c r="R164" s="266"/>
      <c r="S164" s="266"/>
      <c r="T164" s="266"/>
      <c r="U164" s="266"/>
      <c r="V164" s="266"/>
      <c r="W164" s="266"/>
      <c r="X164" s="265"/>
      <c r="Y164" s="266"/>
      <c r="Z164" s="59"/>
      <c r="AA164" s="59"/>
      <c r="AB164" s="59"/>
      <c r="AC164" s="59"/>
      <c r="AD164" s="59"/>
      <c r="AE164" s="59"/>
      <c r="AF164" s="247"/>
      <c r="AG164" s="59"/>
      <c r="AH164" s="59"/>
      <c r="AI164" s="59"/>
    </row>
    <row r="165" spans="4:35" s="81" customFormat="1" ht="12">
      <c r="D165" s="59"/>
      <c r="E165" s="276"/>
      <c r="F165" s="97"/>
      <c r="G165" s="59"/>
      <c r="H165" s="97"/>
      <c r="I165" s="97"/>
      <c r="L165" s="97"/>
      <c r="M165" s="97"/>
      <c r="N165" s="97"/>
      <c r="P165" s="264"/>
      <c r="R165" s="266"/>
      <c r="S165" s="266"/>
      <c r="T165" s="266"/>
      <c r="U165" s="266"/>
      <c r="V165" s="266"/>
      <c r="W165" s="266"/>
      <c r="X165" s="265"/>
      <c r="Y165" s="266"/>
      <c r="Z165" s="59"/>
      <c r="AA165" s="59"/>
      <c r="AB165" s="59"/>
      <c r="AC165" s="59"/>
      <c r="AD165" s="59"/>
      <c r="AE165" s="59"/>
      <c r="AF165" s="247"/>
      <c r="AG165" s="59"/>
      <c r="AH165" s="59"/>
      <c r="AI165" s="59"/>
    </row>
    <row r="166" spans="4:35" s="81" customFormat="1" ht="12">
      <c r="D166" s="59"/>
      <c r="E166" s="276"/>
      <c r="F166" s="97"/>
      <c r="G166" s="59"/>
      <c r="H166" s="97"/>
      <c r="I166" s="97"/>
      <c r="L166" s="97"/>
      <c r="M166" s="97"/>
      <c r="N166" s="97"/>
      <c r="P166" s="264"/>
      <c r="R166" s="266"/>
      <c r="S166" s="266"/>
      <c r="T166" s="266"/>
      <c r="U166" s="266"/>
      <c r="V166" s="266"/>
      <c r="W166" s="266"/>
      <c r="X166" s="265"/>
      <c r="Y166" s="266"/>
      <c r="Z166" s="59"/>
      <c r="AA166" s="59"/>
      <c r="AB166" s="59"/>
      <c r="AC166" s="59"/>
      <c r="AD166" s="59"/>
      <c r="AE166" s="59"/>
      <c r="AF166" s="247"/>
      <c r="AG166" s="59"/>
      <c r="AH166" s="59"/>
      <c r="AI166" s="59"/>
    </row>
    <row r="167" spans="4:35" s="81" customFormat="1" ht="12">
      <c r="D167" s="59"/>
      <c r="E167" s="276"/>
      <c r="F167" s="97"/>
      <c r="G167" s="59"/>
      <c r="H167" s="97"/>
      <c r="I167" s="97"/>
      <c r="L167" s="97"/>
      <c r="M167" s="97"/>
      <c r="N167" s="97"/>
      <c r="P167" s="264"/>
      <c r="R167" s="266"/>
      <c r="S167" s="266"/>
      <c r="T167" s="266"/>
      <c r="U167" s="266"/>
      <c r="V167" s="266"/>
      <c r="W167" s="266"/>
      <c r="X167" s="265"/>
      <c r="Y167" s="266"/>
      <c r="Z167" s="59"/>
      <c r="AA167" s="59"/>
      <c r="AB167" s="59"/>
      <c r="AC167" s="59"/>
      <c r="AD167" s="59"/>
      <c r="AE167" s="59"/>
      <c r="AF167" s="247"/>
      <c r="AG167" s="59"/>
      <c r="AH167" s="59"/>
      <c r="AI167" s="59"/>
    </row>
    <row r="168" spans="4:35" s="81" customFormat="1" ht="12">
      <c r="D168" s="59"/>
      <c r="E168" s="276"/>
      <c r="F168" s="97"/>
      <c r="G168" s="59"/>
      <c r="H168" s="97"/>
      <c r="I168" s="97"/>
      <c r="L168" s="97"/>
      <c r="M168" s="97"/>
      <c r="N168" s="97"/>
      <c r="P168" s="264"/>
      <c r="R168" s="266"/>
      <c r="S168" s="266"/>
      <c r="T168" s="266"/>
      <c r="U168" s="266"/>
      <c r="V168" s="266"/>
      <c r="W168" s="266"/>
      <c r="X168" s="265"/>
      <c r="Y168" s="266"/>
      <c r="Z168" s="59"/>
      <c r="AA168" s="59"/>
      <c r="AB168" s="59"/>
      <c r="AC168" s="59"/>
      <c r="AD168" s="59"/>
      <c r="AE168" s="59"/>
      <c r="AF168" s="247"/>
      <c r="AG168" s="59"/>
      <c r="AH168" s="59"/>
      <c r="AI168" s="59"/>
    </row>
    <row r="169" spans="4:35" s="81" customFormat="1" ht="12">
      <c r="D169" s="59"/>
      <c r="E169" s="276"/>
      <c r="F169" s="97"/>
      <c r="G169" s="59"/>
      <c r="H169" s="97"/>
      <c r="I169" s="97"/>
      <c r="L169" s="97"/>
      <c r="M169" s="97"/>
      <c r="N169" s="97"/>
      <c r="P169" s="264"/>
      <c r="R169" s="266"/>
      <c r="S169" s="266"/>
      <c r="T169" s="266"/>
      <c r="U169" s="266"/>
      <c r="V169" s="266"/>
      <c r="W169" s="266"/>
      <c r="X169" s="265"/>
      <c r="Y169" s="266"/>
      <c r="Z169" s="59"/>
      <c r="AA169" s="59"/>
      <c r="AB169" s="59"/>
      <c r="AC169" s="59"/>
      <c r="AD169" s="59"/>
      <c r="AE169" s="59"/>
      <c r="AF169" s="247"/>
      <c r="AG169" s="59"/>
      <c r="AH169" s="59"/>
      <c r="AI169" s="59"/>
    </row>
    <row r="170" spans="4:35" s="81" customFormat="1" ht="12">
      <c r="D170" s="59"/>
      <c r="E170" s="276"/>
      <c r="F170" s="97"/>
      <c r="G170" s="59"/>
      <c r="H170" s="97"/>
      <c r="I170" s="97"/>
      <c r="L170" s="97"/>
      <c r="M170" s="97"/>
      <c r="N170" s="97"/>
      <c r="P170" s="264"/>
      <c r="R170" s="266"/>
      <c r="S170" s="266"/>
      <c r="T170" s="266"/>
      <c r="U170" s="266"/>
      <c r="V170" s="266"/>
      <c r="W170" s="266"/>
      <c r="X170" s="265"/>
      <c r="Y170" s="266"/>
      <c r="Z170" s="59"/>
      <c r="AA170" s="59"/>
      <c r="AB170" s="59"/>
      <c r="AC170" s="59"/>
      <c r="AD170" s="59"/>
      <c r="AE170" s="59"/>
      <c r="AF170" s="247"/>
      <c r="AG170" s="59"/>
      <c r="AH170" s="59"/>
      <c r="AI170" s="59"/>
    </row>
    <row r="171" spans="4:35" s="81" customFormat="1" ht="12">
      <c r="D171" s="59"/>
      <c r="E171" s="276"/>
      <c r="F171" s="97"/>
      <c r="G171" s="59"/>
      <c r="H171" s="97"/>
      <c r="I171" s="97"/>
      <c r="L171" s="97"/>
      <c r="M171" s="97"/>
      <c r="N171" s="97"/>
      <c r="P171" s="264"/>
      <c r="R171" s="266"/>
      <c r="S171" s="266"/>
      <c r="T171" s="266"/>
      <c r="U171" s="266"/>
      <c r="V171" s="266"/>
      <c r="W171" s="266"/>
      <c r="X171" s="265"/>
      <c r="Y171" s="266"/>
      <c r="Z171" s="59"/>
      <c r="AA171" s="59"/>
      <c r="AB171" s="59"/>
      <c r="AC171" s="59"/>
      <c r="AD171" s="59"/>
      <c r="AE171" s="59"/>
      <c r="AF171" s="247"/>
      <c r="AG171" s="59"/>
      <c r="AH171" s="59"/>
      <c r="AI171" s="59"/>
    </row>
    <row r="172" spans="4:35" s="81" customFormat="1" ht="12">
      <c r="D172" s="59"/>
      <c r="E172" s="276"/>
      <c r="F172" s="97"/>
      <c r="G172" s="59"/>
      <c r="H172" s="97"/>
      <c r="I172" s="97"/>
      <c r="L172" s="97"/>
      <c r="M172" s="97"/>
      <c r="N172" s="97"/>
      <c r="P172" s="264"/>
      <c r="R172" s="266"/>
      <c r="S172" s="266"/>
      <c r="T172" s="266"/>
      <c r="U172" s="266"/>
      <c r="V172" s="266"/>
      <c r="W172" s="266"/>
      <c r="X172" s="265"/>
      <c r="Y172" s="266"/>
      <c r="Z172" s="59"/>
      <c r="AA172" s="59"/>
      <c r="AB172" s="59"/>
      <c r="AC172" s="59"/>
      <c r="AD172" s="59"/>
      <c r="AE172" s="59"/>
      <c r="AF172" s="247"/>
      <c r="AG172" s="59"/>
      <c r="AH172" s="59"/>
      <c r="AI172" s="59"/>
    </row>
    <row r="173" spans="4:35" s="81" customFormat="1" ht="12">
      <c r="D173" s="59"/>
      <c r="E173" s="276"/>
      <c r="F173" s="97"/>
      <c r="G173" s="59"/>
      <c r="H173" s="97"/>
      <c r="I173" s="97"/>
      <c r="L173" s="97"/>
      <c r="M173" s="97"/>
      <c r="N173" s="97"/>
      <c r="P173" s="264"/>
      <c r="R173" s="266"/>
      <c r="S173" s="266"/>
      <c r="T173" s="266"/>
      <c r="U173" s="266"/>
      <c r="V173" s="266"/>
      <c r="W173" s="266"/>
      <c r="X173" s="265"/>
      <c r="Y173" s="266"/>
      <c r="Z173" s="59"/>
      <c r="AA173" s="59"/>
      <c r="AB173" s="59"/>
      <c r="AC173" s="59"/>
      <c r="AD173" s="59"/>
      <c r="AE173" s="59"/>
      <c r="AF173" s="247"/>
      <c r="AG173" s="59"/>
      <c r="AH173" s="59"/>
      <c r="AI173" s="59"/>
    </row>
  </sheetData>
  <mergeCells count="17">
    <mergeCell ref="C105:I105"/>
    <mergeCell ref="C101:I101"/>
    <mergeCell ref="C102:I102"/>
    <mergeCell ref="C103:I103"/>
    <mergeCell ref="C104:I104"/>
    <mergeCell ref="C96:J96"/>
    <mergeCell ref="C97:J97"/>
    <mergeCell ref="C98:J98"/>
    <mergeCell ref="B100:I100"/>
    <mergeCell ref="H8:I8"/>
    <mergeCell ref="H9:I9"/>
    <mergeCell ref="L9:N9"/>
    <mergeCell ref="C95:E95"/>
    <mergeCell ref="B3:N3"/>
    <mergeCell ref="B4:N4"/>
    <mergeCell ref="B6:N6"/>
    <mergeCell ref="H7:I7"/>
  </mergeCells>
  <conditionalFormatting sqref="J87:J92 J40:J47 J22:J36 J68:J74 J79 J56:J62 J64">
    <cfRule type="cellIs" priority="1" dxfId="0" operator="between" stopIfTrue="1">
      <formula>L22</formula>
      <formula>M22</formula>
    </cfRule>
    <cfRule type="cellIs" priority="2" dxfId="1" operator="between" stopIfTrue="1">
      <formula>M22</formula>
      <formula>0.000001</formula>
    </cfRule>
    <cfRule type="cellIs" priority="3" dxfId="2" operator="equal" stopIfTrue="1">
      <formula>0</formula>
    </cfRule>
  </conditionalFormatting>
  <conditionalFormatting sqref="E79:E83 E87:E92 E40:E47 E55:E64 E68:E74 E12:E18 E22:E36">
    <cfRule type="cellIs" priority="4" dxfId="3" operator="between" stopIfTrue="1">
      <formula>AH12</formula>
      <formula>AI12</formula>
    </cfRule>
    <cfRule type="cellIs" priority="5" dxfId="1" operator="between" stopIfTrue="1">
      <formula>AI12</formula>
      <formula>0.00001</formula>
    </cfRule>
    <cfRule type="cellIs" priority="6" dxfId="4" operator="equal" stopIfTrue="1">
      <formula>0</formula>
    </cfRule>
  </conditionalFormatting>
  <conditionalFormatting sqref="J11">
    <cfRule type="cellIs" priority="7" dxfId="0" operator="between" stopIfTrue="1">
      <formula>L11</formula>
      <formula>M11</formula>
    </cfRule>
    <cfRule type="cellIs" priority="8" dxfId="1" operator="between" stopIfTrue="1">
      <formula>M11</formula>
      <formula>0.0001</formula>
    </cfRule>
    <cfRule type="cellIs" priority="9" dxfId="2" operator="lessThan" stopIfTrue="1">
      <formula>0</formula>
    </cfRule>
  </conditionalFormatting>
  <conditionalFormatting sqref="J12:J15 J17:J18">
    <cfRule type="cellIs" priority="10" dxfId="0" operator="between" stopIfTrue="1">
      <formula>L12</formula>
      <formula>M12</formula>
    </cfRule>
    <cfRule type="cellIs" priority="11" dxfId="1" operator="between" stopIfTrue="1">
      <formula>M12</formula>
      <formula>0.000001</formula>
    </cfRule>
    <cfRule type="cellIs" priority="12" dxfId="2" operator="lessThan" stopIfTrue="1">
      <formula>0</formula>
    </cfRule>
  </conditionalFormatting>
  <conditionalFormatting sqref="J55">
    <cfRule type="cellIs" priority="13" dxfId="0" operator="between" stopIfTrue="1">
      <formula>L55</formula>
      <formula>M55</formula>
    </cfRule>
    <cfRule type="cellIs" priority="14" dxfId="1" operator="between" stopIfTrue="1">
      <formula>M55</formula>
      <formula>0.000001</formula>
    </cfRule>
    <cfRule type="cellIs" priority="15" dxfId="2" operator="notEqual" stopIfTrue="1">
      <formula>0</formula>
    </cfRule>
  </conditionalFormatting>
  <conditionalFormatting sqref="K40:K47 K64 K17:K18 K68:K74 K87:K92 K22:K36 K11:K15 K55:K62 K79:K81">
    <cfRule type="cellIs" priority="16" dxfId="0" operator="between" stopIfTrue="1">
      <formula>L11</formula>
      <formula>M11</formula>
    </cfRule>
    <cfRule type="cellIs" priority="17" dxfId="1" operator="between" stopIfTrue="1">
      <formula>M11</formula>
      <formula>0.000001</formula>
    </cfRule>
    <cfRule type="cellIs" priority="18" dxfId="2" operator="lessThan" stopIfTrue="1">
      <formula>0</formula>
    </cfRule>
  </conditionalFormatting>
  <conditionalFormatting sqref="J80:J81">
    <cfRule type="cellIs" priority="19" dxfId="5" operator="between" stopIfTrue="1">
      <formula>L80</formula>
      <formula>M80</formula>
    </cfRule>
    <cfRule type="cellIs" priority="20" dxfId="1" operator="between" stopIfTrue="1">
      <formula>M80</formula>
      <formula>0.00001</formula>
    </cfRule>
    <cfRule type="cellIs" priority="21" dxfId="2" operator="lessThan" stopIfTrue="1">
      <formula>0</formula>
    </cfRule>
  </conditionalFormatting>
  <conditionalFormatting sqref="G100:G105">
    <cfRule type="cellIs" priority="22" dxfId="1" operator="equal" stopIfTrue="1">
      <formula>1</formula>
    </cfRule>
    <cfRule type="cellIs" priority="23" dxfId="0" operator="equal" stopIfTrue="1">
      <formula>2</formula>
    </cfRule>
    <cfRule type="cellIs" priority="24" dxfId="6" operator="equal" stopIfTrue="1">
      <formula>4</formula>
    </cfRule>
  </conditionalFormatting>
  <conditionalFormatting sqref="E11">
    <cfRule type="cellIs" priority="25" dxfId="3" operator="between" stopIfTrue="1">
      <formula>$AH11</formula>
      <formula>$AI11</formula>
    </cfRule>
    <cfRule type="cellIs" priority="26" dxfId="1" operator="between" stopIfTrue="1">
      <formula>$AI11</formula>
      <formula>0.00001</formula>
    </cfRule>
    <cfRule type="cellIs" priority="27" dxfId="4" operator="equal" stopIfTrue="1">
      <formula>0</formula>
    </cfRule>
  </conditionalFormatting>
  <conditionalFormatting sqref="F22:F36 F79:F83 F40:F47 F55:F64 F68:F74 F11:F18 F87:F92">
    <cfRule type="cellIs" priority="28" dxfId="3" operator="between" stopIfTrue="1">
      <formula>$AH11</formula>
      <formula>$AI11</formula>
    </cfRule>
    <cfRule type="cellIs" priority="29" dxfId="1" operator="between" stopIfTrue="1">
      <formula>$AI11</formula>
      <formula>0.00001</formula>
    </cfRule>
    <cfRule type="cellIs" priority="30" dxfId="2" operator="equal" stopIfTrue="1">
      <formula>0</formula>
    </cfRule>
  </conditionalFormatting>
  <conditionalFormatting sqref="E37:F37">
    <cfRule type="cellIs" priority="31" dxfId="3" operator="between" stopIfTrue="1">
      <formula>$AH$37</formula>
      <formula>-200</formula>
    </cfRule>
    <cfRule type="cellIs" priority="32" dxfId="4" operator="greaterThan" stopIfTrue="1">
      <formula>$AH$37</formula>
    </cfRule>
  </conditionalFormatting>
  <conditionalFormatting sqref="K63">
    <cfRule type="cellIs" priority="33" dxfId="2" operator="equal" stopIfTrue="1">
      <formula>0</formula>
    </cfRule>
    <cfRule type="cellIs" priority="34" dxfId="7" operator="lessThan" stopIfTrue="1">
      <formula>L63</formula>
    </cfRule>
  </conditionalFormatting>
  <conditionalFormatting sqref="F19">
    <cfRule type="cellIs" priority="35" dxfId="8" operator="between" stopIfTrue="1">
      <formula>$AG$17</formula>
      <formula>$AH$17</formula>
    </cfRule>
    <cfRule type="cellIs" priority="36" dxfId="9" operator="between" stopIfTrue="1">
      <formula>$AH$17</formula>
      <formula>-100</formula>
    </cfRule>
    <cfRule type="cellIs" priority="37" dxfId="10" operator="greaterThan" stopIfTrue="1">
      <formula>$AG$17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</dc:creator>
  <cp:keywords/>
  <dc:description/>
  <cp:lastModifiedBy>LAURENT</cp:lastModifiedBy>
  <dcterms:created xsi:type="dcterms:W3CDTF">2011-06-01T09:56:22Z</dcterms:created>
  <dcterms:modified xsi:type="dcterms:W3CDTF">2011-06-01T10:23:49Z</dcterms:modified>
  <cp:category/>
  <cp:version/>
  <cp:contentType/>
  <cp:contentStatus/>
</cp:coreProperties>
</file>